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065" activeTab="1"/>
  </bookViews>
  <sheets>
    <sheet name="лист2" sheetId="4" r:id="rId1"/>
    <sheet name="Свод" sheetId="3" r:id="rId2"/>
  </sheets>
  <definedNames>
    <definedName name="_xlnm.Print_Area" localSheetId="1">Свод!$B$1:$L$44</definedName>
  </definedNames>
  <calcPr calcId="162913"/>
</workbook>
</file>

<file path=xl/calcChain.xml><?xml version="1.0" encoding="utf-8"?>
<calcChain xmlns="http://schemas.openxmlformats.org/spreadsheetml/2006/main">
  <c r="E30" i="3"/>
  <c r="L38"/>
  <c r="K38"/>
  <c r="J38"/>
  <c r="J36"/>
  <c r="I38"/>
  <c r="H38"/>
  <c r="L30"/>
  <c r="L28"/>
  <c r="K30"/>
  <c r="J30"/>
  <c r="J28"/>
  <c r="I30"/>
  <c r="H30"/>
  <c r="L22"/>
  <c r="L20"/>
  <c r="K22"/>
  <c r="J22"/>
  <c r="J20"/>
  <c r="I22"/>
  <c r="H22"/>
  <c r="L14"/>
  <c r="K14"/>
  <c r="H14"/>
  <c r="H12"/>
  <c r="G40"/>
  <c r="K40"/>
  <c r="K32"/>
  <c r="K28"/>
  <c r="G32"/>
  <c r="G30"/>
  <c r="G28"/>
  <c r="K24"/>
  <c r="K16"/>
  <c r="I24"/>
  <c r="F14"/>
  <c r="F12"/>
  <c r="E14"/>
  <c r="G14"/>
  <c r="G24"/>
  <c r="G22"/>
  <c r="G20"/>
  <c r="I14"/>
  <c r="L35"/>
  <c r="F35"/>
  <c r="G35"/>
  <c r="H35"/>
  <c r="I35"/>
  <c r="J35"/>
  <c r="K35"/>
  <c r="E35"/>
  <c r="D35"/>
  <c r="L27"/>
  <c r="F27"/>
  <c r="G27"/>
  <c r="H27"/>
  <c r="I27"/>
  <c r="J27"/>
  <c r="K27"/>
  <c r="E27"/>
  <c r="D27"/>
  <c r="L19"/>
  <c r="F19"/>
  <c r="G19"/>
  <c r="H19"/>
  <c r="I19"/>
  <c r="J19"/>
  <c r="K19"/>
  <c r="E19"/>
  <c r="D19"/>
  <c r="L11"/>
  <c r="L42"/>
  <c r="F11"/>
  <c r="F42"/>
  <c r="G11"/>
  <c r="G42"/>
  <c r="H11"/>
  <c r="H42"/>
  <c r="I11"/>
  <c r="I42"/>
  <c r="J11"/>
  <c r="K11"/>
  <c r="K42"/>
  <c r="E11"/>
  <c r="D29"/>
  <c r="I32"/>
  <c r="E16"/>
  <c r="F16"/>
  <c r="G16"/>
  <c r="H16"/>
  <c r="I16"/>
  <c r="I12"/>
  <c r="J16"/>
  <c r="L16"/>
  <c r="H40"/>
  <c r="F38"/>
  <c r="J32"/>
  <c r="F32"/>
  <c r="F30"/>
  <c r="F28"/>
  <c r="I20"/>
  <c r="F40"/>
  <c r="J40"/>
  <c r="F24"/>
  <c r="J24"/>
  <c r="H32"/>
  <c r="L32"/>
  <c r="I40"/>
  <c r="I36"/>
  <c r="E40"/>
  <c r="L40"/>
  <c r="D39"/>
  <c r="H24"/>
  <c r="E22"/>
  <c r="E20"/>
  <c r="L24"/>
  <c r="D15"/>
  <c r="J14"/>
  <c r="J12"/>
  <c r="D21"/>
  <c r="G38"/>
  <c r="G36"/>
  <c r="F22"/>
  <c r="D13"/>
  <c r="E24"/>
  <c r="D23"/>
  <c r="D31"/>
  <c r="E32"/>
  <c r="E28"/>
  <c r="D37"/>
  <c r="E38"/>
  <c r="E36"/>
  <c r="K20"/>
  <c r="E12"/>
  <c r="L36"/>
  <c r="J43"/>
  <c r="C20"/>
  <c r="F36"/>
  <c r="G12"/>
  <c r="G43"/>
  <c r="K12"/>
  <c r="K43"/>
  <c r="H20"/>
  <c r="H43"/>
  <c r="H28"/>
  <c r="F20"/>
  <c r="E42"/>
  <c r="J42"/>
  <c r="L12"/>
  <c r="I28"/>
  <c r="H36"/>
  <c r="C36"/>
  <c r="K36"/>
  <c r="C28"/>
  <c r="E43"/>
  <c r="I43"/>
  <c r="F43"/>
  <c r="L43"/>
  <c r="D11"/>
  <c r="D42"/>
  <c r="C12"/>
  <c r="C43"/>
</calcChain>
</file>

<file path=xl/sharedStrings.xml><?xml version="1.0" encoding="utf-8"?>
<sst xmlns="http://schemas.openxmlformats.org/spreadsheetml/2006/main" count="39" uniqueCount="26">
  <si>
    <t>Статьи расходов</t>
  </si>
  <si>
    <t>Объемы работ, шт.</t>
  </si>
  <si>
    <t>Григориопольский район и  г. Григориополь</t>
  </si>
  <si>
    <t>Дубоссарский район и г. Дубоссары</t>
  </si>
  <si>
    <t>Рыбницкий район и г. Рыбница</t>
  </si>
  <si>
    <t>Каменский район и г. Каменка</t>
  </si>
  <si>
    <t>Слободзейский район и г. Слободзея</t>
  </si>
  <si>
    <t>г. Тирасполь</t>
  </si>
  <si>
    <t>г. Днестровск</t>
  </si>
  <si>
    <t>г. Бендеры</t>
  </si>
  <si>
    <t>ИТОГО, руб.</t>
  </si>
  <si>
    <t>2022 год</t>
  </si>
  <si>
    <t>2023 год</t>
  </si>
  <si>
    <t>2024 год</t>
  </si>
  <si>
    <t>ВСЕГО:                                           шт.</t>
  </si>
  <si>
    <t xml:space="preserve">                                                       руб.</t>
  </si>
  <si>
    <t>2025 год</t>
  </si>
  <si>
    <t>Приложение</t>
  </si>
  <si>
    <t>ИТОГО 22 - 25 г.г.                           шт.</t>
  </si>
  <si>
    <t>к Распоряжению Правительства</t>
  </si>
  <si>
    <t>Приднестровской Молдавской Республики</t>
  </si>
  <si>
    <t xml:space="preserve">СТРОИТЕЛЬСТВО ОСТАНОВОЧНЫХ ПУНКТОВ </t>
  </si>
  <si>
    <t>РЕКОНСТРУКЦИЯ И РЕМОНТ ОСТАНОВОЧНЫХ ПУНКТОВ</t>
  </si>
  <si>
    <t>План-график строительства и реконструкции остановочных пунктов на 2022 - 2025 г.г.</t>
  </si>
  <si>
    <t xml:space="preserve"> по государственным администрациям,   руб.</t>
  </si>
  <si>
    <t>от 23 марта 2021 года № 220р</t>
  </si>
</sst>
</file>

<file path=xl/styles.xml><?xml version="1.0" encoding="utf-8"?>
<styleSheet xmlns="http://schemas.openxmlformats.org/spreadsheetml/2006/main">
  <numFmts count="1">
    <numFmt numFmtId="182" formatCode="#,##0.000"/>
  </numFmts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top" wrapText="1"/>
    </xf>
    <xf numFmtId="182" fontId="2" fillId="0" borderId="0" xfId="0" applyNumberFormat="1" applyFont="1" applyFill="1" applyAlignment="1">
      <alignment horizontal="center"/>
    </xf>
    <xf numFmtId="182" fontId="2" fillId="0" borderId="0" xfId="0" applyNumberFormat="1" applyFont="1" applyFill="1"/>
    <xf numFmtId="182" fontId="1" fillId="0" borderId="1" xfId="0" applyNumberFormat="1" applyFont="1" applyFill="1" applyBorder="1" applyAlignment="1">
      <alignment horizontal="center" vertical="center" wrapText="1"/>
    </xf>
    <xf numFmtId="182" fontId="1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4" fillId="3" borderId="3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top" wrapText="1"/>
    </xf>
    <xf numFmtId="3" fontId="4" fillId="4" borderId="11" xfId="0" applyNumberFormat="1" applyFont="1" applyFill="1" applyBorder="1" applyAlignment="1">
      <alignment horizontal="center" vertical="top" wrapText="1"/>
    </xf>
    <xf numFmtId="3" fontId="4" fillId="4" borderId="12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2" fontId="1" fillId="0" borderId="14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tabSelected="1" topLeftCell="A19" zoomScale="70" zoomScaleNormal="70" zoomScalePageLayoutView="75" workbookViewId="0">
      <selection activeCell="I52" sqref="I52"/>
    </sheetView>
  </sheetViews>
  <sheetFormatPr defaultColWidth="8.7109375" defaultRowHeight="15.75"/>
  <cols>
    <col min="1" max="1" width="4.85546875" style="1" customWidth="1"/>
    <col min="2" max="2" width="59.5703125" style="1" customWidth="1"/>
    <col min="3" max="3" width="14.85546875" style="15" customWidth="1"/>
    <col min="4" max="8" width="14.140625" style="1" customWidth="1"/>
    <col min="9" max="9" width="16.28515625" style="1" customWidth="1"/>
    <col min="10" max="12" width="14.140625" style="1" customWidth="1"/>
    <col min="13" max="16384" width="8.7109375" style="1"/>
  </cols>
  <sheetData>
    <row r="1" spans="2:12">
      <c r="L1" s="25" t="s">
        <v>17</v>
      </c>
    </row>
    <row r="2" spans="2:12">
      <c r="L2" s="25" t="s">
        <v>19</v>
      </c>
    </row>
    <row r="3" spans="2:12">
      <c r="L3" s="25" t="s">
        <v>20</v>
      </c>
    </row>
    <row r="4" spans="2:12">
      <c r="L4" s="25" t="s">
        <v>25</v>
      </c>
    </row>
    <row r="5" spans="2:12" s="28" customFormat="1" ht="24" customHeight="1">
      <c r="B5" s="44" t="s">
        <v>23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9" customHeight="1" thickBot="1">
      <c r="B6" s="3"/>
      <c r="C6" s="16"/>
      <c r="D6" s="4"/>
      <c r="E6" s="5"/>
      <c r="F6" s="5"/>
      <c r="G6" s="5"/>
      <c r="H6" s="5"/>
      <c r="I6" s="5"/>
      <c r="J6" s="5"/>
      <c r="K6" s="5"/>
      <c r="L6" s="5"/>
    </row>
    <row r="7" spans="2:12" ht="23.25" customHeight="1">
      <c r="B7" s="54" t="s">
        <v>0</v>
      </c>
      <c r="C7" s="56" t="s">
        <v>10</v>
      </c>
      <c r="D7" s="56" t="s">
        <v>1</v>
      </c>
      <c r="E7" s="58" t="s">
        <v>24</v>
      </c>
      <c r="F7" s="58"/>
      <c r="G7" s="58"/>
      <c r="H7" s="58"/>
      <c r="I7" s="58"/>
      <c r="J7" s="58"/>
      <c r="K7" s="58"/>
      <c r="L7" s="59"/>
    </row>
    <row r="8" spans="2:12" ht="72.75" customHeight="1">
      <c r="B8" s="55"/>
      <c r="C8" s="57"/>
      <c r="D8" s="57"/>
      <c r="E8" s="6" t="s">
        <v>7</v>
      </c>
      <c r="F8" s="6" t="s">
        <v>8</v>
      </c>
      <c r="G8" s="6" t="s">
        <v>9</v>
      </c>
      <c r="H8" s="6" t="s">
        <v>6</v>
      </c>
      <c r="I8" s="6" t="s">
        <v>2</v>
      </c>
      <c r="J8" s="6" t="s">
        <v>3</v>
      </c>
      <c r="K8" s="6" t="s">
        <v>4</v>
      </c>
      <c r="L8" s="7" t="s">
        <v>5</v>
      </c>
    </row>
    <row r="9" spans="2:12" ht="18.75">
      <c r="B9" s="9"/>
      <c r="C9" s="45" t="s">
        <v>11</v>
      </c>
      <c r="D9" s="46"/>
      <c r="E9" s="46"/>
      <c r="F9" s="46"/>
      <c r="G9" s="46"/>
      <c r="H9" s="46"/>
      <c r="I9" s="46"/>
      <c r="J9" s="46"/>
      <c r="K9" s="46"/>
      <c r="L9" s="47"/>
    </row>
    <row r="10" spans="2:12" ht="10.15" customHeight="1">
      <c r="B10" s="23"/>
      <c r="C10" s="17"/>
      <c r="D10" s="13"/>
      <c r="E10" s="13"/>
      <c r="F10" s="13"/>
      <c r="G10" s="13"/>
      <c r="H10" s="13"/>
      <c r="I10" s="13"/>
      <c r="J10" s="13"/>
      <c r="K10" s="13"/>
      <c r="L10" s="14"/>
    </row>
    <row r="11" spans="2:12" s="10" customFormat="1" ht="18.75">
      <c r="B11" s="29" t="s">
        <v>14</v>
      </c>
      <c r="C11" s="30"/>
      <c r="D11" s="31">
        <f>SUM(E11:L11)</f>
        <v>111</v>
      </c>
      <c r="E11" s="31">
        <f>E13+E15</f>
        <v>15</v>
      </c>
      <c r="F11" s="31">
        <f t="shared" ref="F11:K11" si="0">F13+F15</f>
        <v>1</v>
      </c>
      <c r="G11" s="31">
        <f t="shared" si="0"/>
        <v>18</v>
      </c>
      <c r="H11" s="31">
        <f t="shared" si="0"/>
        <v>4</v>
      </c>
      <c r="I11" s="31">
        <f t="shared" si="0"/>
        <v>14</v>
      </c>
      <c r="J11" s="31">
        <f t="shared" si="0"/>
        <v>8</v>
      </c>
      <c r="K11" s="31">
        <f t="shared" si="0"/>
        <v>34</v>
      </c>
      <c r="L11" s="32">
        <f>L13+L15</f>
        <v>17</v>
      </c>
    </row>
    <row r="12" spans="2:12" s="2" customFormat="1" ht="18.75">
      <c r="B12" s="24" t="s">
        <v>15</v>
      </c>
      <c r="C12" s="33">
        <f>SUM(E12:L12)</f>
        <v>3043500</v>
      </c>
      <c r="D12" s="11"/>
      <c r="E12" s="11">
        <f>E14+E16</f>
        <v>446400</v>
      </c>
      <c r="F12" s="11">
        <f t="shared" ref="F12:K12" si="1">F14+F16</f>
        <v>38300</v>
      </c>
      <c r="G12" s="11">
        <f t="shared" si="1"/>
        <v>689400</v>
      </c>
      <c r="H12" s="11">
        <f t="shared" si="1"/>
        <v>153200</v>
      </c>
      <c r="I12" s="11">
        <f t="shared" si="1"/>
        <v>353200</v>
      </c>
      <c r="J12" s="11">
        <f t="shared" si="1"/>
        <v>160000</v>
      </c>
      <c r="K12" s="11">
        <f t="shared" si="1"/>
        <v>734900</v>
      </c>
      <c r="L12" s="12">
        <f>L14+L16</f>
        <v>468100</v>
      </c>
    </row>
    <row r="13" spans="2:12" s="2" customFormat="1" ht="19.5" customHeight="1">
      <c r="B13" s="35" t="s">
        <v>21</v>
      </c>
      <c r="C13" s="26"/>
      <c r="D13" s="11">
        <f>SUM(E13:L13)</f>
        <v>45</v>
      </c>
      <c r="E13" s="11">
        <v>8</v>
      </c>
      <c r="F13" s="11">
        <v>1</v>
      </c>
      <c r="G13" s="11">
        <v>18</v>
      </c>
      <c r="H13" s="11">
        <v>4</v>
      </c>
      <c r="I13" s="11">
        <v>4</v>
      </c>
      <c r="J13" s="11">
        <v>0</v>
      </c>
      <c r="K13" s="11">
        <v>3</v>
      </c>
      <c r="L13" s="12">
        <v>7</v>
      </c>
    </row>
    <row r="14" spans="2:12" ht="18.75">
      <c r="B14" s="8"/>
      <c r="C14" s="27">
        <v>38300</v>
      </c>
      <c r="D14" s="13"/>
      <c r="E14" s="13">
        <f>E13*C14</f>
        <v>306400</v>
      </c>
      <c r="F14" s="13">
        <f>F13*C14</f>
        <v>38300</v>
      </c>
      <c r="G14" s="13">
        <f>G13*C14</f>
        <v>689400</v>
      </c>
      <c r="H14" s="13">
        <f>H13*C14</f>
        <v>153200</v>
      </c>
      <c r="I14" s="13">
        <f>I13*C14</f>
        <v>153200</v>
      </c>
      <c r="J14" s="13">
        <f>J13*C14</f>
        <v>0</v>
      </c>
      <c r="K14" s="13">
        <f>K13*C14</f>
        <v>114900</v>
      </c>
      <c r="L14" s="14">
        <f>L13*C14</f>
        <v>268100</v>
      </c>
    </row>
    <row r="15" spans="2:12" ht="35.1" customHeight="1">
      <c r="B15" s="9" t="s">
        <v>22</v>
      </c>
      <c r="C15" s="26"/>
      <c r="D15" s="11">
        <f>SUM(E15:L15)</f>
        <v>66</v>
      </c>
      <c r="E15" s="11">
        <v>7</v>
      </c>
      <c r="F15" s="11">
        <v>0</v>
      </c>
      <c r="G15" s="11">
        <v>0</v>
      </c>
      <c r="H15" s="11">
        <v>0</v>
      </c>
      <c r="I15" s="11">
        <v>10</v>
      </c>
      <c r="J15" s="11">
        <v>8</v>
      </c>
      <c r="K15" s="11">
        <v>31</v>
      </c>
      <c r="L15" s="12">
        <v>10</v>
      </c>
    </row>
    <row r="16" spans="2:12" s="2" customFormat="1" ht="18.75">
      <c r="B16" s="8"/>
      <c r="C16" s="27">
        <v>20000</v>
      </c>
      <c r="D16" s="13"/>
      <c r="E16" s="13">
        <f>E15*C16</f>
        <v>140000</v>
      </c>
      <c r="F16" s="13">
        <f>F15*C16</f>
        <v>0</v>
      </c>
      <c r="G16" s="13">
        <f>G15*C16</f>
        <v>0</v>
      </c>
      <c r="H16" s="13">
        <f>H15*C16</f>
        <v>0</v>
      </c>
      <c r="I16" s="13">
        <f>I15*C16</f>
        <v>200000</v>
      </c>
      <c r="J16" s="13">
        <f>J15*C16</f>
        <v>160000</v>
      </c>
      <c r="K16" s="13">
        <f>K15*C16</f>
        <v>620000</v>
      </c>
      <c r="L16" s="14">
        <f>L15*C16</f>
        <v>200000</v>
      </c>
    </row>
    <row r="17" spans="2:12" s="2" customFormat="1" ht="10.15" customHeight="1"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2"/>
    </row>
    <row r="18" spans="2:12" s="2" customFormat="1" ht="18.75">
      <c r="B18" s="19"/>
      <c r="C18" s="48" t="s">
        <v>12</v>
      </c>
      <c r="D18" s="49"/>
      <c r="E18" s="49"/>
      <c r="F18" s="49"/>
      <c r="G18" s="49"/>
      <c r="H18" s="49"/>
      <c r="I18" s="49"/>
      <c r="J18" s="49"/>
      <c r="K18" s="49"/>
      <c r="L18" s="50"/>
    </row>
    <row r="19" spans="2:12" s="2" customFormat="1" ht="18.75">
      <c r="B19" s="29" t="s">
        <v>14</v>
      </c>
      <c r="C19" s="30"/>
      <c r="D19" s="31">
        <f>SUM(E19:L19)</f>
        <v>109</v>
      </c>
      <c r="E19" s="31">
        <f>E21+E23</f>
        <v>16</v>
      </c>
      <c r="F19" s="31">
        <f t="shared" ref="F19:K19" si="2">F21+F23</f>
        <v>0</v>
      </c>
      <c r="G19" s="31">
        <f t="shared" si="2"/>
        <v>26</v>
      </c>
      <c r="H19" s="31">
        <f t="shared" si="2"/>
        <v>4</v>
      </c>
      <c r="I19" s="31">
        <f t="shared" si="2"/>
        <v>15</v>
      </c>
      <c r="J19" s="31">
        <f t="shared" si="2"/>
        <v>10</v>
      </c>
      <c r="K19" s="31">
        <f t="shared" si="2"/>
        <v>27</v>
      </c>
      <c r="L19" s="32">
        <f>L21+L23</f>
        <v>11</v>
      </c>
    </row>
    <row r="20" spans="2:12" s="2" customFormat="1" ht="18.75">
      <c r="B20" s="24" t="s">
        <v>15</v>
      </c>
      <c r="C20" s="33">
        <f>SUM(E20:L20)</f>
        <v>3131600</v>
      </c>
      <c r="D20" s="11"/>
      <c r="E20" s="11">
        <f>E22+E24</f>
        <v>466400</v>
      </c>
      <c r="F20" s="11">
        <f t="shared" ref="F20:K20" si="3">F22+F24</f>
        <v>0</v>
      </c>
      <c r="G20" s="11">
        <f t="shared" si="3"/>
        <v>886000</v>
      </c>
      <c r="H20" s="11">
        <f t="shared" si="3"/>
        <v>153200</v>
      </c>
      <c r="I20" s="11">
        <f t="shared" si="3"/>
        <v>373200</v>
      </c>
      <c r="J20" s="11">
        <f t="shared" si="3"/>
        <v>218300</v>
      </c>
      <c r="K20" s="11">
        <f t="shared" si="3"/>
        <v>741300</v>
      </c>
      <c r="L20" s="12">
        <f>L22+L24</f>
        <v>293200</v>
      </c>
    </row>
    <row r="21" spans="2:12" s="2" customFormat="1" ht="19.5" customHeight="1">
      <c r="B21" s="35" t="s">
        <v>21</v>
      </c>
      <c r="C21" s="26"/>
      <c r="D21" s="11">
        <f>SUM(E21:L21)</f>
        <v>52</v>
      </c>
      <c r="E21" s="11">
        <v>8</v>
      </c>
      <c r="F21" s="11">
        <v>0</v>
      </c>
      <c r="G21" s="11">
        <v>20</v>
      </c>
      <c r="H21" s="11">
        <v>4</v>
      </c>
      <c r="I21" s="11">
        <v>4</v>
      </c>
      <c r="J21" s="11">
        <v>1</v>
      </c>
      <c r="K21" s="11">
        <v>11</v>
      </c>
      <c r="L21" s="12">
        <v>4</v>
      </c>
    </row>
    <row r="22" spans="2:12" s="2" customFormat="1" ht="18.75">
      <c r="B22" s="8"/>
      <c r="C22" s="27">
        <v>38300</v>
      </c>
      <c r="D22" s="13"/>
      <c r="E22" s="13">
        <f>E21*C22</f>
        <v>306400</v>
      </c>
      <c r="F22" s="13">
        <f>F21*C22</f>
        <v>0</v>
      </c>
      <c r="G22" s="13">
        <f>G21*C22</f>
        <v>766000</v>
      </c>
      <c r="H22" s="13">
        <f>H21*C22</f>
        <v>153200</v>
      </c>
      <c r="I22" s="13">
        <f>I21*C22</f>
        <v>153200</v>
      </c>
      <c r="J22" s="13">
        <f>J21*C22</f>
        <v>38300</v>
      </c>
      <c r="K22" s="13">
        <f>K21*C22</f>
        <v>421300</v>
      </c>
      <c r="L22" s="14">
        <f>L21*C22</f>
        <v>153200</v>
      </c>
    </row>
    <row r="23" spans="2:12" s="2" customFormat="1" ht="35.1" customHeight="1">
      <c r="B23" s="9" t="s">
        <v>22</v>
      </c>
      <c r="C23" s="26"/>
      <c r="D23" s="11">
        <f>SUM(E23:L23)</f>
        <v>57</v>
      </c>
      <c r="E23" s="11">
        <v>8</v>
      </c>
      <c r="F23" s="11">
        <v>0</v>
      </c>
      <c r="G23" s="11">
        <v>6</v>
      </c>
      <c r="H23" s="11">
        <v>0</v>
      </c>
      <c r="I23" s="11">
        <v>11</v>
      </c>
      <c r="J23" s="11">
        <v>9</v>
      </c>
      <c r="K23" s="11">
        <v>16</v>
      </c>
      <c r="L23" s="12">
        <v>7</v>
      </c>
    </row>
    <row r="24" spans="2:12" s="2" customFormat="1" ht="18.75">
      <c r="B24" s="8"/>
      <c r="C24" s="27">
        <v>20000</v>
      </c>
      <c r="D24" s="13"/>
      <c r="E24" s="13">
        <f>E23*C24</f>
        <v>160000</v>
      </c>
      <c r="F24" s="13">
        <f>F23*C24</f>
        <v>0</v>
      </c>
      <c r="G24" s="13">
        <f>G23*C24</f>
        <v>120000</v>
      </c>
      <c r="H24" s="13">
        <f>H23*C24</f>
        <v>0</v>
      </c>
      <c r="I24" s="13">
        <f>I23*C24</f>
        <v>220000</v>
      </c>
      <c r="J24" s="13">
        <f>J23*C24</f>
        <v>180000</v>
      </c>
      <c r="K24" s="13">
        <f>K23*C24</f>
        <v>320000</v>
      </c>
      <c r="L24" s="14">
        <f>L23*C24</f>
        <v>140000</v>
      </c>
    </row>
    <row r="25" spans="2:12" s="2" customFormat="1" ht="10.15" customHeight="1"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2"/>
    </row>
    <row r="26" spans="2:12" s="2" customFormat="1" ht="18.75">
      <c r="B26" s="19"/>
      <c r="C26" s="48" t="s">
        <v>13</v>
      </c>
      <c r="D26" s="49"/>
      <c r="E26" s="49"/>
      <c r="F26" s="49"/>
      <c r="G26" s="49"/>
      <c r="H26" s="49"/>
      <c r="I26" s="49"/>
      <c r="J26" s="49"/>
      <c r="K26" s="49"/>
      <c r="L26" s="50"/>
    </row>
    <row r="27" spans="2:12" s="2" customFormat="1" ht="18.75">
      <c r="B27" s="29" t="s">
        <v>14</v>
      </c>
      <c r="C27" s="30"/>
      <c r="D27" s="31">
        <f>SUM(E27:L27)</f>
        <v>94</v>
      </c>
      <c r="E27" s="31">
        <f>E29+E31</f>
        <v>15</v>
      </c>
      <c r="F27" s="31">
        <f t="shared" ref="F27:K27" si="4">F29+F31</f>
        <v>0</v>
      </c>
      <c r="G27" s="31">
        <f t="shared" si="4"/>
        <v>22</v>
      </c>
      <c r="H27" s="31">
        <f t="shared" si="4"/>
        <v>4</v>
      </c>
      <c r="I27" s="31">
        <f t="shared" si="4"/>
        <v>3</v>
      </c>
      <c r="J27" s="31">
        <f t="shared" si="4"/>
        <v>7</v>
      </c>
      <c r="K27" s="31">
        <f t="shared" si="4"/>
        <v>35</v>
      </c>
      <c r="L27" s="32">
        <f>L29+L31</f>
        <v>8</v>
      </c>
    </row>
    <row r="28" spans="2:12" s="2" customFormat="1" ht="18.75">
      <c r="B28" s="24" t="s">
        <v>15</v>
      </c>
      <c r="C28" s="33">
        <f>SUM(E28:L28)</f>
        <v>2630300</v>
      </c>
      <c r="D28" s="11"/>
      <c r="E28" s="11">
        <f>E30+E32</f>
        <v>446400</v>
      </c>
      <c r="F28" s="11">
        <f t="shared" ref="F28:K28" si="5">F30+F32</f>
        <v>0</v>
      </c>
      <c r="G28" s="11">
        <f t="shared" si="5"/>
        <v>714500</v>
      </c>
      <c r="H28" s="11">
        <f t="shared" si="5"/>
        <v>153200</v>
      </c>
      <c r="I28" s="11">
        <f t="shared" si="5"/>
        <v>96600</v>
      </c>
      <c r="J28" s="11">
        <f t="shared" si="5"/>
        <v>194900</v>
      </c>
      <c r="K28" s="11">
        <f t="shared" si="5"/>
        <v>791500</v>
      </c>
      <c r="L28" s="12">
        <f>L30+L32</f>
        <v>233200</v>
      </c>
    </row>
    <row r="29" spans="2:12" s="2" customFormat="1" ht="19.5" customHeight="1">
      <c r="B29" s="35" t="s">
        <v>21</v>
      </c>
      <c r="C29" s="26"/>
      <c r="D29" s="11">
        <f>SUM(E29:L29)</f>
        <v>41</v>
      </c>
      <c r="E29" s="11">
        <v>8</v>
      </c>
      <c r="F29" s="11">
        <v>0</v>
      </c>
      <c r="G29" s="11">
        <v>15</v>
      </c>
      <c r="H29" s="11">
        <v>4</v>
      </c>
      <c r="I29" s="11">
        <v>2</v>
      </c>
      <c r="J29" s="11">
        <v>3</v>
      </c>
      <c r="K29" s="11">
        <v>5</v>
      </c>
      <c r="L29" s="12">
        <v>4</v>
      </c>
    </row>
    <row r="30" spans="2:12" s="2" customFormat="1" ht="18.75">
      <c r="B30" s="8"/>
      <c r="C30" s="27">
        <v>38300</v>
      </c>
      <c r="D30" s="13"/>
      <c r="E30" s="13">
        <f>E29*C30</f>
        <v>306400</v>
      </c>
      <c r="F30" s="13">
        <f>F29*C30</f>
        <v>0</v>
      </c>
      <c r="G30" s="13">
        <f>G29*C30</f>
        <v>574500</v>
      </c>
      <c r="H30" s="13">
        <f>H29*C30</f>
        <v>153200</v>
      </c>
      <c r="I30" s="13">
        <f>I29*C30</f>
        <v>76600</v>
      </c>
      <c r="J30" s="13">
        <f>J29*C30</f>
        <v>114900</v>
      </c>
      <c r="K30" s="13">
        <f>K29*C30</f>
        <v>191500</v>
      </c>
      <c r="L30" s="14">
        <f>L29*C30</f>
        <v>153200</v>
      </c>
    </row>
    <row r="31" spans="2:12" s="2" customFormat="1" ht="35.1" customHeight="1">
      <c r="B31" s="9" t="s">
        <v>22</v>
      </c>
      <c r="C31" s="26"/>
      <c r="D31" s="11">
        <f>SUM(E31:L31)</f>
        <v>53</v>
      </c>
      <c r="E31" s="11">
        <v>7</v>
      </c>
      <c r="F31" s="11">
        <v>0</v>
      </c>
      <c r="G31" s="11">
        <v>7</v>
      </c>
      <c r="H31" s="11">
        <v>0</v>
      </c>
      <c r="I31" s="11">
        <v>1</v>
      </c>
      <c r="J31" s="11">
        <v>4</v>
      </c>
      <c r="K31" s="11">
        <v>30</v>
      </c>
      <c r="L31" s="12">
        <v>4</v>
      </c>
    </row>
    <row r="32" spans="2:12" s="2" customFormat="1" ht="18.75">
      <c r="B32" s="8"/>
      <c r="C32" s="27">
        <v>20000</v>
      </c>
      <c r="D32" s="13"/>
      <c r="E32" s="13">
        <f>E31*C32</f>
        <v>140000</v>
      </c>
      <c r="F32" s="13">
        <f>F31*C32</f>
        <v>0</v>
      </c>
      <c r="G32" s="13">
        <f>G31*C32</f>
        <v>140000</v>
      </c>
      <c r="H32" s="13">
        <f>H31*C32</f>
        <v>0</v>
      </c>
      <c r="I32" s="13">
        <f>I31*C32</f>
        <v>20000</v>
      </c>
      <c r="J32" s="13">
        <f>J31*C32</f>
        <v>80000</v>
      </c>
      <c r="K32" s="13">
        <f>K31*C32</f>
        <v>600000</v>
      </c>
      <c r="L32" s="14">
        <f>L31*C32</f>
        <v>80000</v>
      </c>
    </row>
    <row r="33" spans="2:12" ht="10.15" customHeight="1">
      <c r="B33" s="8"/>
      <c r="C33" s="18"/>
      <c r="D33" s="13"/>
      <c r="E33" s="13"/>
      <c r="F33" s="13"/>
      <c r="G33" s="13"/>
      <c r="H33" s="13"/>
      <c r="I33" s="13"/>
      <c r="J33" s="13"/>
      <c r="K33" s="13"/>
      <c r="L33" s="12"/>
    </row>
    <row r="34" spans="2:12" s="10" customFormat="1" ht="18.75">
      <c r="B34" s="34"/>
      <c r="C34" s="51" t="s">
        <v>16</v>
      </c>
      <c r="D34" s="52"/>
      <c r="E34" s="52"/>
      <c r="F34" s="52"/>
      <c r="G34" s="52"/>
      <c r="H34" s="52"/>
      <c r="I34" s="52"/>
      <c r="J34" s="52"/>
      <c r="K34" s="52"/>
      <c r="L34" s="53"/>
    </row>
    <row r="35" spans="2:12" ht="18.75">
      <c r="B35" s="29" t="s">
        <v>14</v>
      </c>
      <c r="C35" s="30"/>
      <c r="D35" s="31">
        <f>SUM(E35:L35)</f>
        <v>91</v>
      </c>
      <c r="E35" s="31">
        <f>E37+E39</f>
        <v>16</v>
      </c>
      <c r="F35" s="31">
        <f t="shared" ref="F35:K35" si="6">F37+F39</f>
        <v>0</v>
      </c>
      <c r="G35" s="31">
        <f t="shared" si="6"/>
        <v>17</v>
      </c>
      <c r="H35" s="31">
        <f t="shared" si="6"/>
        <v>3</v>
      </c>
      <c r="I35" s="31">
        <f t="shared" si="6"/>
        <v>3</v>
      </c>
      <c r="J35" s="31">
        <f t="shared" si="6"/>
        <v>4</v>
      </c>
      <c r="K35" s="31">
        <f t="shared" si="6"/>
        <v>41</v>
      </c>
      <c r="L35" s="32">
        <f>L37+L39</f>
        <v>7</v>
      </c>
    </row>
    <row r="36" spans="2:12" ht="18.75">
      <c r="B36" s="24" t="s">
        <v>15</v>
      </c>
      <c r="C36" s="33">
        <f>SUM(E36:L36)</f>
        <v>2661800</v>
      </c>
      <c r="D36" s="11"/>
      <c r="E36" s="11">
        <f>E38+E40</f>
        <v>466400</v>
      </c>
      <c r="F36" s="11">
        <f t="shared" ref="F36:K36" si="7">F38+F40</f>
        <v>0</v>
      </c>
      <c r="G36" s="11">
        <f t="shared" si="7"/>
        <v>632800</v>
      </c>
      <c r="H36" s="11">
        <f t="shared" si="7"/>
        <v>114900</v>
      </c>
      <c r="I36" s="11">
        <f t="shared" si="7"/>
        <v>114900</v>
      </c>
      <c r="J36" s="11">
        <f t="shared" si="7"/>
        <v>98300</v>
      </c>
      <c r="K36" s="11">
        <f t="shared" si="7"/>
        <v>1021300</v>
      </c>
      <c r="L36" s="12">
        <f>L38+L40</f>
        <v>213200</v>
      </c>
    </row>
    <row r="37" spans="2:12" ht="19.5" customHeight="1">
      <c r="B37" s="35" t="s">
        <v>21</v>
      </c>
      <c r="C37" s="26"/>
      <c r="D37" s="11">
        <f>SUM(E37:L37)</f>
        <v>46</v>
      </c>
      <c r="E37" s="11">
        <v>8</v>
      </c>
      <c r="F37" s="11">
        <v>0</v>
      </c>
      <c r="G37" s="11">
        <v>16</v>
      </c>
      <c r="H37" s="11">
        <v>3</v>
      </c>
      <c r="I37" s="11">
        <v>3</v>
      </c>
      <c r="J37" s="11">
        <v>1</v>
      </c>
      <c r="K37" s="11">
        <v>11</v>
      </c>
      <c r="L37" s="12">
        <v>4</v>
      </c>
    </row>
    <row r="38" spans="2:12" ht="18.75">
      <c r="B38" s="8"/>
      <c r="C38" s="27">
        <v>38300</v>
      </c>
      <c r="D38" s="13"/>
      <c r="E38" s="13">
        <f>E37*C38</f>
        <v>306400</v>
      </c>
      <c r="F38" s="13">
        <f>F37*C38</f>
        <v>0</v>
      </c>
      <c r="G38" s="13">
        <f>G37*C38</f>
        <v>612800</v>
      </c>
      <c r="H38" s="13">
        <f>H37*C38</f>
        <v>114900</v>
      </c>
      <c r="I38" s="13">
        <f>I37*C38</f>
        <v>114900</v>
      </c>
      <c r="J38" s="13">
        <f>J37*C38</f>
        <v>38300</v>
      </c>
      <c r="K38" s="13">
        <f>K37*C38</f>
        <v>421300</v>
      </c>
      <c r="L38" s="14">
        <f>L37*C38</f>
        <v>153200</v>
      </c>
    </row>
    <row r="39" spans="2:12" ht="35.1" customHeight="1">
      <c r="B39" s="9" t="s">
        <v>22</v>
      </c>
      <c r="C39" s="26"/>
      <c r="D39" s="11">
        <f>SUM(E39:L39)</f>
        <v>45</v>
      </c>
      <c r="E39" s="11">
        <v>8</v>
      </c>
      <c r="F39" s="11">
        <v>0</v>
      </c>
      <c r="G39" s="11">
        <v>1</v>
      </c>
      <c r="H39" s="11">
        <v>0</v>
      </c>
      <c r="I39" s="11">
        <v>0</v>
      </c>
      <c r="J39" s="11">
        <v>3</v>
      </c>
      <c r="K39" s="11">
        <v>30</v>
      </c>
      <c r="L39" s="12">
        <v>3</v>
      </c>
    </row>
    <row r="40" spans="2:12" ht="18.75">
      <c r="B40" s="8"/>
      <c r="C40" s="27">
        <v>20000</v>
      </c>
      <c r="D40" s="13"/>
      <c r="E40" s="13">
        <f>E39*C40</f>
        <v>160000</v>
      </c>
      <c r="F40" s="13">
        <f>F39*C40</f>
        <v>0</v>
      </c>
      <c r="G40" s="13">
        <f>G39*C40</f>
        <v>20000</v>
      </c>
      <c r="H40" s="13">
        <f>H39*C40</f>
        <v>0</v>
      </c>
      <c r="I40" s="13">
        <f>I39*C40</f>
        <v>0</v>
      </c>
      <c r="J40" s="13">
        <f>J39*C40</f>
        <v>60000</v>
      </c>
      <c r="K40" s="13">
        <f>K39*C40</f>
        <v>600000</v>
      </c>
      <c r="L40" s="14">
        <f>L39*C40</f>
        <v>60000</v>
      </c>
    </row>
    <row r="41" spans="2:12" ht="10.15" customHeight="1">
      <c r="B41" s="19"/>
      <c r="C41" s="37"/>
      <c r="D41" s="21"/>
      <c r="E41" s="21"/>
      <c r="F41" s="21"/>
      <c r="G41" s="21"/>
      <c r="H41" s="21"/>
      <c r="I41" s="21"/>
      <c r="J41" s="21"/>
      <c r="K41" s="21"/>
      <c r="L41" s="38"/>
    </row>
    <row r="42" spans="2:12" ht="18.75">
      <c r="B42" s="29" t="s">
        <v>18</v>
      </c>
      <c r="C42" s="11"/>
      <c r="D42" s="11">
        <f t="shared" ref="D42:L42" si="8">D11+D19+D27+D35</f>
        <v>405</v>
      </c>
      <c r="E42" s="11">
        <f t="shared" si="8"/>
        <v>62</v>
      </c>
      <c r="F42" s="11">
        <f t="shared" si="8"/>
        <v>1</v>
      </c>
      <c r="G42" s="11">
        <f t="shared" si="8"/>
        <v>83</v>
      </c>
      <c r="H42" s="11">
        <f t="shared" si="8"/>
        <v>15</v>
      </c>
      <c r="I42" s="11">
        <f t="shared" si="8"/>
        <v>35</v>
      </c>
      <c r="J42" s="11">
        <f t="shared" si="8"/>
        <v>29</v>
      </c>
      <c r="K42" s="11">
        <f t="shared" si="8"/>
        <v>137</v>
      </c>
      <c r="L42" s="12">
        <f t="shared" si="8"/>
        <v>43</v>
      </c>
    </row>
    <row r="43" spans="2:12" ht="19.5" thickBot="1">
      <c r="B43" s="43" t="s">
        <v>15</v>
      </c>
      <c r="C43" s="41">
        <f>SUM(E43:L43)</f>
        <v>11467200</v>
      </c>
      <c r="D43" s="41"/>
      <c r="E43" s="41">
        <f>E12+E20+E28+E36</f>
        <v>1825600</v>
      </c>
      <c r="F43" s="41">
        <f t="shared" ref="F43:L43" si="9">F12+F20+F28+F36</f>
        <v>38300</v>
      </c>
      <c r="G43" s="41">
        <f t="shared" si="9"/>
        <v>2922700</v>
      </c>
      <c r="H43" s="41">
        <f t="shared" si="9"/>
        <v>574500</v>
      </c>
      <c r="I43" s="41">
        <f t="shared" si="9"/>
        <v>937900</v>
      </c>
      <c r="J43" s="41">
        <f t="shared" si="9"/>
        <v>671500</v>
      </c>
      <c r="K43" s="41">
        <f t="shared" si="9"/>
        <v>3289000</v>
      </c>
      <c r="L43" s="42">
        <f t="shared" si="9"/>
        <v>1207700</v>
      </c>
    </row>
    <row r="44" spans="2:12" ht="18.75">
      <c r="B44" s="40"/>
      <c r="C44" s="39"/>
      <c r="D44" s="36"/>
      <c r="E44" s="36"/>
      <c r="F44" s="36"/>
      <c r="G44" s="36"/>
      <c r="H44" s="36"/>
      <c r="I44" s="36"/>
      <c r="J44" s="36"/>
      <c r="K44" s="36"/>
      <c r="L44" s="36"/>
    </row>
  </sheetData>
  <mergeCells count="9">
    <mergeCell ref="B5:L5"/>
    <mergeCell ref="C9:L9"/>
    <mergeCell ref="C18:L18"/>
    <mergeCell ref="C26:L26"/>
    <mergeCell ref="C34:L34"/>
    <mergeCell ref="B7:B8"/>
    <mergeCell ref="C7:C8"/>
    <mergeCell ref="D7:D8"/>
    <mergeCell ref="E7:L7"/>
  </mergeCells>
  <phoneticPr fontId="8" type="noConversion"/>
  <pageMargins left="0.82677165354330717" right="0.23622047244094491" top="0.19685039370078741" bottom="0" header="0" footer="0"/>
  <pageSetup paperSize="9" scale="65" firstPageNumber="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Свод</vt:lpstr>
      <vt:lpstr>Свод!Область_печати</vt:lpstr>
    </vt:vector>
  </TitlesOfParts>
  <Company>ГСТиДХ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zubrickaya-o</cp:lastModifiedBy>
  <cp:lastPrinted>2021-03-24T13:51:11Z</cp:lastPrinted>
  <dcterms:created xsi:type="dcterms:W3CDTF">2014-12-25T06:21:39Z</dcterms:created>
  <dcterms:modified xsi:type="dcterms:W3CDTF">2021-03-25T08:18:40Z</dcterms:modified>
</cp:coreProperties>
</file>