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ватизация муниц. соб-ти" sheetId="1" r:id="rId1"/>
    <sheet name="Лист1" sheetId="2" r:id="rId2"/>
  </sheets>
  <definedNames>
    <definedName name="_Hlk160692587" localSheetId="0">'приватизация муниц. соб-ти'!#REF!</definedName>
    <definedName name="_xlnm.Print_Titles" localSheetId="0">'приватизация муниц. соб-ти'!$7:$7</definedName>
    <definedName name="_xlnm.Print_Area" localSheetId="0">'приватизация муниц. соб-ти'!$A$1:$O$102</definedName>
  </definedNames>
  <calcPr fullCalcOnLoad="1"/>
</workbook>
</file>

<file path=xl/sharedStrings.xml><?xml version="1.0" encoding="utf-8"?>
<sst xmlns="http://schemas.openxmlformats.org/spreadsheetml/2006/main" count="357" uniqueCount="155">
  <si>
    <t>Наименование объекта приватизации и его местонахождение</t>
  </si>
  <si>
    <t>Номер и дата его заключения</t>
  </si>
  <si>
    <t xml:space="preserve">Дата оплаты </t>
  </si>
  <si>
    <t>№ п/п</t>
  </si>
  <si>
    <t>Способ приватизации</t>
  </si>
  <si>
    <t>Договор купли-продажи объекта</t>
  </si>
  <si>
    <t>Зачисление средств от приватизации объекта в местный бюджет</t>
  </si>
  <si>
    <t xml:space="preserve"> </t>
  </si>
  <si>
    <t>Наименование и адрес юридического лица, имущество которого приватизировано</t>
  </si>
  <si>
    <t>Дата возврата задатка, участникам, не признанным победителями</t>
  </si>
  <si>
    <t>Задаток победителя</t>
  </si>
  <si>
    <t>Основная сумма</t>
  </si>
  <si>
    <t>Конкурс</t>
  </si>
  <si>
    <t xml:space="preserve"> - </t>
  </si>
  <si>
    <t>Итого прочие поступления</t>
  </si>
  <si>
    <t>конкурс</t>
  </si>
  <si>
    <t>прямая продажа</t>
  </si>
  <si>
    <t>Итого:</t>
  </si>
  <si>
    <t xml:space="preserve">Аукцион </t>
  </si>
  <si>
    <t xml:space="preserve"> -</t>
  </si>
  <si>
    <t>аукцион</t>
  </si>
  <si>
    <t>Всего поступило фактически от приватизации объектов муниципальной собственности за минусом других платежей</t>
  </si>
  <si>
    <t>ВСЕГО поступило в бюджеты городов и районов по коду 2020100, параграфу 02, символу 169, статье "Поступления от приватизации объектов государственой и муниципальной собственности" за 2019 год</t>
  </si>
  <si>
    <t>б/н 27.12.2019</t>
  </si>
  <si>
    <t>ЗАО "СК "Арион"</t>
  </si>
  <si>
    <t>Площадь объекта (квадратные метры)</t>
  </si>
  <si>
    <t xml:space="preserve">Наименование покупателя (юридические/ физические лица)            </t>
  </si>
  <si>
    <t>2. Государственная администрация города Бендеры</t>
  </si>
  <si>
    <t>ВСЕГО фактически поступило от приватизации по Государственной администрации города Бендеры</t>
  </si>
  <si>
    <t>3. Государственная администрация Дубоссарского района и города Дубоссары</t>
  </si>
  <si>
    <t>ВСЕГО по Государственной администрации Дубоссарского района и города Дубоссары</t>
  </si>
  <si>
    <t>4. Государственная администрация Каменского района и города Каменка</t>
  </si>
  <si>
    <t>ВСЕГО по Государственной администрации Каменского района и города Каменка</t>
  </si>
  <si>
    <t>5. Государственная администрация Слободзейского района и города Слободзея</t>
  </si>
  <si>
    <t>ВСЕГО фактически поступило от приватизации по Государственной администрации Слободзейского района и города Слободзея</t>
  </si>
  <si>
    <t>6. Государственная администрация Рыбницкого района и города Рыбница</t>
  </si>
  <si>
    <t>ВСЕГО по Государственной администрации Рыбницкого района и города Рыбница</t>
  </si>
  <si>
    <t>7. Государственная администрация Григориопольского района и города Григориополь</t>
  </si>
  <si>
    <t>ВСЕГО по Государственной администрации Григориопольского района и города Григориополь</t>
  </si>
  <si>
    <t>Сводная информация о приватизации объектов муниципальной собственности за 2020 год</t>
  </si>
  <si>
    <t xml:space="preserve">Часть здания общежития с подвалом, состоящая из нежилых помещений 1 этажа №№ 37, 38 по адресу: город Тирасполь, улица Мира, дом 15
</t>
  </si>
  <si>
    <t>№ 778
от
31.03.20</t>
  </si>
  <si>
    <t>Цушко М.М.</t>
  </si>
  <si>
    <t>№ 779
от
31.03.20</t>
  </si>
  <si>
    <t>Часть здания литер А, состоящая из нежилых помещений первого этажа №№ 32, 33 по адресу: город Тирасполь, улица Мира, дом 15</t>
  </si>
  <si>
    <t>Часть здания литер А состоящая из помещений №№ 21, 22, 32, 35, 47 полуподвала по адресу: город Тирасполь, улица А.П. Манойлова, дом 27</t>
  </si>
  <si>
    <t>Макаренко А.В.</t>
  </si>
  <si>
    <t>№ 780
от
31.03.20</t>
  </si>
  <si>
    <t>Бандукова И.Н.</t>
  </si>
  <si>
    <t>№ 781
от
31.03.20</t>
  </si>
  <si>
    <t>Генов О.П.</t>
  </si>
  <si>
    <t>№ 782
от
31.03.20</t>
  </si>
  <si>
    <t>Аптер Д.В.</t>
  </si>
  <si>
    <t>№ 783
от
31.03.20</t>
  </si>
  <si>
    <t>Степанов И.С.</t>
  </si>
  <si>
    <t>№ 784
от
31.03.20</t>
  </si>
  <si>
    <t>Боривская А.Е.</t>
  </si>
  <si>
    <t>№ 785
от
31.03.20</t>
  </si>
  <si>
    <t>Сиротюк Н.В.</t>
  </si>
  <si>
    <t>№ 786
от
31.03.20</t>
  </si>
  <si>
    <t>Часть здания  литер А, состоящая из помещения подвала № 22 по адресу: город Тирасполь, пер. Раевского, дом 10</t>
  </si>
  <si>
    <t>Сикорская Н.А.</t>
  </si>
  <si>
    <t>№ 787
от
31.03.20</t>
  </si>
  <si>
    <t>Соляр А.А.</t>
  </si>
  <si>
    <t>№ 788
от
31.03.20 аннулир. в связи с отказом покупателя</t>
  </si>
  <si>
    <t>Часть склада литер А, состоящая из помещений №№ 8-17 по адресу: город Тирасполь, переулок Вокзальный, дом 1</t>
  </si>
  <si>
    <t>Полищук А.И.</t>
  </si>
  <si>
    <t xml:space="preserve">№ 788
от
31.03.20 </t>
  </si>
  <si>
    <t>Часть здания  общежития литер А, состоящая из подвальных помещений №№ 2, 22 по адресу: город Тирасполь, улица Текстильщиков, 38</t>
  </si>
  <si>
    <t>б/н от 27.03.2020</t>
  </si>
  <si>
    <t>-</t>
  </si>
  <si>
    <t xml:space="preserve">Часть здания литер А – встроенные помещения №№ 9, 10, 14, 15, 16 –  1 этажа, к нему крыльцо, улица Советская, дом 36   </t>
  </si>
  <si>
    <t>Р.С. Бричак</t>
  </si>
  <si>
    <t>№ 07-22/02 от 28.07.2020</t>
  </si>
  <si>
    <t>13..07.2020</t>
  </si>
  <si>
    <t>Отдельно стоящее здание теплопункта литер А, по адресу улица Братская, дом 4/1</t>
  </si>
  <si>
    <t>№ 07-22/01 от 24.07.2020</t>
  </si>
  <si>
    <t xml:space="preserve">                 24.07.2020 </t>
  </si>
  <si>
    <t xml:space="preserve">                24.07.2020</t>
  </si>
  <si>
    <t>№07-22/04 от 07.09.2020</t>
  </si>
  <si>
    <t xml:space="preserve"> 27.08.2020        </t>
  </si>
  <si>
    <t>Часть жилого дома лит. А – нежилые (встроенные) помещения №№ 19:19 с пристройкой а (№ 122,123,124) 1 этажа:  улица Победы, дом 1</t>
  </si>
  <si>
    <t>А.В. Филиппов</t>
  </si>
  <si>
    <t>№ 07-22/03 от 03.09.2020</t>
  </si>
  <si>
    <t xml:space="preserve">Комплекс строений, состоящий из литер А- основное строение, лите П- подвал, литер Б - основное строение: улица Кирова, дом 74              </t>
  </si>
  <si>
    <t>здание литер А</t>
  </si>
  <si>
    <t>Д.И. Радченко</t>
  </si>
  <si>
    <t>№ 07-22/05 от 21.12.2020</t>
  </si>
  <si>
    <t xml:space="preserve"> 31.08.2020</t>
  </si>
  <si>
    <t xml:space="preserve"> 18.12.2020 </t>
  </si>
  <si>
    <t>комплекс строений: основное строение литер А, пристройка литер А1 (с гаражом литер 1, туалетом литер 2), город Каменка, улица Кирова, 258в</t>
  </si>
  <si>
    <t>Кутковецкий Д.Д.</t>
  </si>
  <si>
    <t>б/н от 10.03.20</t>
  </si>
  <si>
    <t>комплекс строений: прачечная и котельная: село Кицканы, улица Зелинского, 2а</t>
  </si>
  <si>
    <t>Чаглей М.В.</t>
  </si>
  <si>
    <t>№ 02/2020 от 23.06.2020</t>
  </si>
  <si>
    <t>№ 03/2020 от 25.12.2020</t>
  </si>
  <si>
    <t>нежилое помещение - часть подвала жилого дома лит.А: №№ 1-9, 12а, 14, 14а, 28-34, 37-46: город Рыбница, улица Кирова, 128</t>
  </si>
  <si>
    <t>б/н от 15.07.20</t>
  </si>
  <si>
    <t>встроенное нежилое помещение как часть здания лит.А: №41, 44 с верандой лит.а: город Рыбница, улица Вальченко, 9/3</t>
  </si>
  <si>
    <t>б/н от 25.08.20</t>
  </si>
  <si>
    <t>администрация села Малаешты</t>
  </si>
  <si>
    <t>Балан С.К.</t>
  </si>
  <si>
    <t>часть основного строения лит.Б - помещения №4, 5 (6 боксов): село Малаешты, улица Правды, 19б</t>
  </si>
  <si>
    <t>часть основного строения лит.Б - помещение №6: село Малаешты, улица Правды, 19в</t>
  </si>
  <si>
    <t>часть основного строения лит.Б - помещения №7-10: село Малаешты, улица Правды, 19г</t>
  </si>
  <si>
    <t>Радиола В.П.</t>
  </si>
  <si>
    <t>часть основного строения лит.Б - помещение №11: село Малаешты, улица Правды, 19д</t>
  </si>
  <si>
    <t>часть основного строения лит.В - помещение №18: село Малаешты, улица Правды, 19е</t>
  </si>
  <si>
    <t>Балан В.К.</t>
  </si>
  <si>
    <t xml:space="preserve">  к отчету о выполнении Государственной программы разгосударствления и приватизации в Приднестровской Молдавской Республике на 2020-2021 годы, государственного перечня малых объектов приватизации в Приднестровской Молдавской Республике на 2019-2020 годы за 2020 год
</t>
  </si>
  <si>
    <t>Задатки, внесенные всеми претендентами (в том числе победителем)</t>
  </si>
  <si>
    <t>Сумма, рубли Приднестровской Молдавской Республики</t>
  </si>
  <si>
    <t>1. Государственная администрация города Тирасполь и города Днестровск</t>
  </si>
  <si>
    <t>Общество с ограниченной ответственностью «Гюль»</t>
  </si>
  <si>
    <t>Государственная администрация города Тирасполь и города Днестровск, город Тирасполь, улица 25 Октября, 101</t>
  </si>
  <si>
    <t>ВСЕГО по Государственной администрации города Тирасполь и города Днестровск</t>
  </si>
  <si>
    <t xml:space="preserve">Муниципальное  унитарное предприятие "ЖЭУК                      город Бендеры"                              </t>
  </si>
  <si>
    <t>Муниципальное  унитарное предприятие "ГорИмущество"</t>
  </si>
  <si>
    <t xml:space="preserve">Муниципальное  унитарное предприятие "Бендерытеплоэнерго" </t>
  </si>
  <si>
    <t>общество с ограниченной ответственностью "Сан-Марино"</t>
  </si>
  <si>
    <t>Муниципальное  унитарное предприятие "Жилищно-эксплуатационная управляющая компания  г. Бендеры"</t>
  </si>
  <si>
    <t>Муниципальное  унитарное предприятие "Жилищно-эксплуатационная управляющая компания г. Бендеры"</t>
  </si>
  <si>
    <t>Государственная администрация Каменского района и города Каменка</t>
  </si>
  <si>
    <t>Администрация села Кицканы</t>
  </si>
  <si>
    <t>Администрация села Терновка</t>
  </si>
  <si>
    <t>Общество с ограниченной ответственностью "Фикс"</t>
  </si>
  <si>
    <t>Муниципальное  унитарное предприятие "Жилищно-эксплуатационная управляющая компания город Рыбница", улица С. Лазо, 1б</t>
  </si>
  <si>
    <t>Общество с ограниченной ответственностью "Жасмонд"</t>
  </si>
  <si>
    <t>Общество с ограниченной ответственностью "Лаванда"</t>
  </si>
  <si>
    <t>В.Ф. Чапа</t>
  </si>
  <si>
    <r>
      <t>Комплекс зданий и сооружений: амфорный цех литер Б, подвал литер Пб, склад литер б, навес литер б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овощехранилище литер В, мех. мастерская литер Г, мастерская литер Г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мастерская литер Г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, склад цеха засолки лит Д, павильон № 1, литер 2, цех расфасовки солений литер 3, склад цеха засолки литер IV, уборная литер 6, забор каменный литер I, забор ж/б пан. литер II, забор дер. литер VII, ворота дер. литер V, ворота мет. литер VI: город Бендеры, улица Суворова, дом 109 </t>
    </r>
  </si>
  <si>
    <t>Общество с ограниченной ответственностью  "Динисалл"</t>
  </si>
  <si>
    <t xml:space="preserve">Приложение № 2  </t>
  </si>
  <si>
    <t>Часть здания литер А, состоящая из помещения № 11 подвала по адресу: город Тирасполь, улица Свердлова, дом 24</t>
  </si>
  <si>
    <t>Часть здания жилого дома литер А, состоящая из помещений полуподвала №№ 17, 18, 19 по адресу: город Тирасполь, улица Карла Либкнехта, дом 94</t>
  </si>
  <si>
    <t>Часть здания литер А, состоящая из помещений №№ 7, 8, 19, 20 подвала по адресу: город Тирасполь, улица Мира, дом 15</t>
  </si>
  <si>
    <t>Часть здания литер А, состоящая из помещений №№ 6а, 11, 40-50 подвала по адресу: город Тирасполь, улица 25 Октября, дом 126А</t>
  </si>
  <si>
    <t>Часть здания жилого дома литер А, состоящая из подвального помещения № 20 по адресу: город Тирасполь, улица Восстания, дом 46</t>
  </si>
  <si>
    <t>Часть здания  литер А, состоящая из помещений подвала   №№ 19, 20 по адресу: город Тирасполь, улица Р. Люксембург, дом 77</t>
  </si>
  <si>
    <t>Неустойка за несвоевременное исполнение инвестиционных условий по Договору купли-продажи от 23 мая 2019 года № 768, Чебан Н.И.</t>
  </si>
  <si>
    <t>Неустойка за несвоевременное исполнение инвестиционных условий по Договору купли-продажи от 12 июня 2019 года № 774, Иванов А.Б.</t>
  </si>
  <si>
    <t>Неустойка за несвоевременное исполнение инвестиционных условий по Договору купли-продажи № 747 от 1 ноября 2017 года физическим лицом  Фрунза М.С.</t>
  </si>
  <si>
    <t>Неустойка за несвоевременное исполнение инвестиционных условий по Договору купли-продажи № 758 от 15 марта 2018 года физическим лицом  Ткачук П.П.</t>
  </si>
  <si>
    <t>Неустойка за несвоевременное исполнение инвестиционных условий по Договору купли-продажи № 762 от 6 сентября 2018 года физическим лицом  Кравчук А.С.</t>
  </si>
  <si>
    <t xml:space="preserve">Часть жилого дома литер А-помещения №№ 10, 11, 11, 12, 13, 14, 30 подвала литер П(А), к нему приямковый вход, приямки  (3 шт.), улица Калинина, дом 21   </t>
  </si>
  <si>
    <t xml:space="preserve"> Муниципальное унитарное предприятие "Дубоссарское управление культуры", город Дубоссары, улица Советская, 9</t>
  </si>
  <si>
    <t>часть гаража, состоящая из помещения № 17 на плане здания лит. Д, город Дубоссары, улица Энергетиков, 28</t>
  </si>
  <si>
    <t>Вакарчук А.А.</t>
  </si>
  <si>
    <t>комплекс строений: админздание литер А, здание склада литер Б, литер В, здание пилорамы литер З, погреб литер 4: село Терновка, улица Пушкина, 22а</t>
  </si>
  <si>
    <t>№ 01-20 от 05.02.20</t>
  </si>
  <si>
    <t>№ 04-20 от 22.09.20</t>
  </si>
  <si>
    <t>№ 02-20 от 22.09.20</t>
  </si>
  <si>
    <t>№ 03-20 от 22.09.20</t>
  </si>
  <si>
    <t>№ 05-20 от 22.09.20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</si>
</sst>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#,##0.00&quot;р.&quot;"/>
    <numFmt numFmtId="187" formatCode="#,##0_р_."/>
    <numFmt numFmtId="188" formatCode="0.0"/>
    <numFmt numFmtId="189" formatCode="#,##0.00_р_."/>
    <numFmt numFmtId="190" formatCode="[$-FC19]d\ mmmm\ yyyy\ &quot;г.&quot;"/>
    <numFmt numFmtId="191" formatCode="#,##0.0_р_."/>
    <numFmt numFmtId="192" formatCode="#,##0.0"/>
    <numFmt numFmtId="193" formatCode="#,##0.00;[Red]#,##0.00"/>
    <numFmt numFmtId="194" formatCode="dd/mm/yy;@"/>
    <numFmt numFmtId="195" formatCode="0.00;[Red]0.00"/>
    <numFmt numFmtId="196" formatCode="mmm/yyyy"/>
    <numFmt numFmtId="197" formatCode="d/m/yy;@"/>
  </numFmts>
  <fonts count="4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3" fillId="16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11" fontId="1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12" borderId="10" xfId="0" applyNumberFormat="1" applyFont="1" applyFill="1" applyBorder="1" applyAlignment="1">
      <alignment horizontal="center" vertical="center" wrapText="1"/>
    </xf>
    <xf numFmtId="4" fontId="3" fillId="12" borderId="1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4" fontId="3" fillId="12" borderId="12" xfId="0" applyNumberFormat="1" applyFont="1" applyFill="1" applyBorder="1" applyAlignment="1">
      <alignment horizontal="right" vertical="center" wrapText="1"/>
    </xf>
    <xf numFmtId="4" fontId="3" fillId="9" borderId="13" xfId="0" applyNumberFormat="1" applyFont="1" applyFill="1" applyBorder="1" applyAlignment="1">
      <alignment vertical="center" wrapText="1"/>
    </xf>
    <xf numFmtId="4" fontId="3" fillId="12" borderId="14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61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left" vertical="center" wrapText="1"/>
    </xf>
    <xf numFmtId="0" fontId="3" fillId="12" borderId="18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14" fontId="1" fillId="33" borderId="17" xfId="0" applyNumberFormat="1" applyFont="1" applyFill="1" applyBorder="1" applyAlignment="1">
      <alignment horizontal="center" vertical="center" wrapText="1"/>
    </xf>
    <xf numFmtId="14" fontId="1" fillId="33" borderId="18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horizontal="center" vertical="center" wrapText="1"/>
    </xf>
    <xf numFmtId="2" fontId="3" fillId="16" borderId="11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11" fontId="1" fillId="0" borderId="0" xfId="0" applyNumberFormat="1" applyFont="1" applyFill="1" applyBorder="1" applyAlignment="1">
      <alignment horizontal="right" vertical="center" wrapText="1"/>
    </xf>
    <xf numFmtId="188" fontId="3" fillId="16" borderId="12" xfId="0" applyNumberFormat="1" applyFont="1" applyFill="1" applyBorder="1" applyAlignment="1">
      <alignment horizontal="center" vertical="center" wrapText="1"/>
    </xf>
    <xf numFmtId="188" fontId="3" fillId="16" borderId="16" xfId="0" applyNumberFormat="1" applyFont="1" applyFill="1" applyBorder="1" applyAlignment="1">
      <alignment horizontal="center" vertical="center" wrapText="1"/>
    </xf>
    <xf numFmtId="188" fontId="3" fillId="16" borderId="11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 shrinkToFit="1"/>
    </xf>
    <xf numFmtId="4" fontId="1" fillId="0" borderId="12" xfId="53" applyNumberFormat="1" applyFont="1" applyFill="1" applyBorder="1" applyAlignment="1">
      <alignment horizontal="center" vertical="center" wrapText="1"/>
      <protection/>
    </xf>
    <xf numFmtId="4" fontId="1" fillId="0" borderId="16" xfId="53" applyNumberFormat="1" applyFont="1" applyFill="1" applyBorder="1" applyAlignment="1">
      <alignment horizontal="center"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left" vertical="center" wrapText="1"/>
    </xf>
    <xf numFmtId="0" fontId="3" fillId="12" borderId="24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left" vertical="center" wrapText="1"/>
    </xf>
    <xf numFmtId="0" fontId="3" fillId="12" borderId="25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="90" zoomScaleSheetLayoutView="90" workbookViewId="0" topLeftCell="A94">
      <selection activeCell="G97" sqref="G97:G99"/>
    </sheetView>
  </sheetViews>
  <sheetFormatPr defaultColWidth="9.140625" defaultRowHeight="12.75"/>
  <cols>
    <col min="1" max="1" width="4.28125" style="4" customWidth="1"/>
    <col min="2" max="2" width="15.28125" style="4" customWidth="1"/>
    <col min="3" max="3" width="21.00390625" style="4" customWidth="1"/>
    <col min="4" max="4" width="10.00390625" style="2" customWidth="1"/>
    <col min="5" max="5" width="10.57421875" style="4" customWidth="1"/>
    <col min="6" max="6" width="16.28125" style="4" customWidth="1"/>
    <col min="7" max="7" width="10.8515625" style="4" customWidth="1"/>
    <col min="8" max="8" width="13.140625" style="23" bestFit="1" customWidth="1"/>
    <col min="9" max="9" width="11.421875" style="23" customWidth="1"/>
    <col min="10" max="10" width="11.28125" style="23" bestFit="1" customWidth="1"/>
    <col min="11" max="11" width="11.7109375" style="23" customWidth="1"/>
    <col min="12" max="12" width="11.8515625" style="23" customWidth="1"/>
    <col min="13" max="13" width="10.8515625" style="23" customWidth="1"/>
    <col min="14" max="14" width="12.140625" style="4" customWidth="1"/>
    <col min="15" max="15" width="13.140625" style="23" bestFit="1" customWidth="1"/>
    <col min="16" max="16" width="12.8515625" style="4" customWidth="1"/>
    <col min="17" max="17" width="11.28125" style="4" bestFit="1" customWidth="1"/>
    <col min="18" max="16384" width="9.140625" style="4" customWidth="1"/>
  </cols>
  <sheetData>
    <row r="1" spans="1:15" ht="15.75" customHeight="1">
      <c r="A1" s="1"/>
      <c r="B1" s="1"/>
      <c r="C1" s="1"/>
      <c r="E1" s="1"/>
      <c r="F1" s="3"/>
      <c r="G1" s="3"/>
      <c r="H1" s="10" t="s">
        <v>7</v>
      </c>
      <c r="I1" s="10"/>
      <c r="J1" s="10"/>
      <c r="K1" s="10"/>
      <c r="L1" s="125" t="s">
        <v>133</v>
      </c>
      <c r="M1" s="125"/>
      <c r="N1" s="125"/>
      <c r="O1" s="125"/>
    </row>
    <row r="2" spans="1:16" ht="79.5" customHeight="1">
      <c r="A2" s="1"/>
      <c r="B2" s="1"/>
      <c r="C2" s="1"/>
      <c r="E2" s="1"/>
      <c r="F2" s="3"/>
      <c r="G2" s="3"/>
      <c r="H2" s="10"/>
      <c r="I2" s="10"/>
      <c r="J2" s="10"/>
      <c r="K2" s="129" t="s">
        <v>110</v>
      </c>
      <c r="L2" s="129"/>
      <c r="M2" s="129"/>
      <c r="N2" s="129"/>
      <c r="O2" s="129"/>
      <c r="P2" s="52"/>
    </row>
    <row r="3" spans="1:15" ht="15.75" customHeight="1">
      <c r="A3" s="130" t="s">
        <v>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5" customFormat="1" ht="42.75" customHeight="1">
      <c r="A4" s="112" t="s">
        <v>3</v>
      </c>
      <c r="B4" s="112" t="s">
        <v>8</v>
      </c>
      <c r="C4" s="112" t="s">
        <v>0</v>
      </c>
      <c r="D4" s="126" t="s">
        <v>25</v>
      </c>
      <c r="E4" s="112" t="s">
        <v>4</v>
      </c>
      <c r="F4" s="112" t="s">
        <v>26</v>
      </c>
      <c r="G4" s="112" t="s">
        <v>5</v>
      </c>
      <c r="H4" s="112"/>
      <c r="I4" s="121" t="s">
        <v>111</v>
      </c>
      <c r="J4" s="122"/>
      <c r="K4" s="118" t="s">
        <v>9</v>
      </c>
      <c r="L4" s="113" t="s">
        <v>6</v>
      </c>
      <c r="M4" s="114"/>
      <c r="N4" s="114"/>
      <c r="O4" s="115"/>
    </row>
    <row r="5" spans="1:15" s="5" customFormat="1" ht="15" customHeight="1">
      <c r="A5" s="112"/>
      <c r="B5" s="112"/>
      <c r="C5" s="112"/>
      <c r="D5" s="127"/>
      <c r="E5" s="112"/>
      <c r="F5" s="112"/>
      <c r="G5" s="118" t="s">
        <v>1</v>
      </c>
      <c r="H5" s="116" t="s">
        <v>112</v>
      </c>
      <c r="I5" s="123"/>
      <c r="J5" s="124"/>
      <c r="K5" s="120"/>
      <c r="L5" s="113" t="s">
        <v>10</v>
      </c>
      <c r="M5" s="115"/>
      <c r="N5" s="113" t="s">
        <v>11</v>
      </c>
      <c r="O5" s="115"/>
    </row>
    <row r="6" spans="1:16" s="5" customFormat="1" ht="113.25" customHeight="1">
      <c r="A6" s="112"/>
      <c r="B6" s="112"/>
      <c r="C6" s="112"/>
      <c r="D6" s="128"/>
      <c r="E6" s="112"/>
      <c r="F6" s="112"/>
      <c r="G6" s="119"/>
      <c r="H6" s="117"/>
      <c r="I6" s="9" t="s">
        <v>2</v>
      </c>
      <c r="J6" s="6" t="s">
        <v>112</v>
      </c>
      <c r="K6" s="119"/>
      <c r="L6" s="9" t="s">
        <v>2</v>
      </c>
      <c r="M6" s="6" t="s">
        <v>112</v>
      </c>
      <c r="N6" s="9" t="s">
        <v>2</v>
      </c>
      <c r="O6" s="6" t="s">
        <v>112</v>
      </c>
      <c r="P6" s="5" t="s">
        <v>7</v>
      </c>
    </row>
    <row r="7" spans="1:15" s="5" customFormat="1" ht="23.25" customHeight="1">
      <c r="A7" s="9">
        <v>1</v>
      </c>
      <c r="B7" s="9">
        <v>2</v>
      </c>
      <c r="C7" s="9">
        <v>3</v>
      </c>
      <c r="D7" s="9">
        <v>4</v>
      </c>
      <c r="E7" s="7">
        <v>5</v>
      </c>
      <c r="F7" s="9">
        <v>6</v>
      </c>
      <c r="G7" s="9">
        <f>F7+1</f>
        <v>7</v>
      </c>
      <c r="H7" s="9">
        <f>G7+1</f>
        <v>8</v>
      </c>
      <c r="I7" s="7">
        <f>H7+1</f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</row>
    <row r="8" spans="1:15" s="8" customFormat="1" ht="12.75" customHeight="1">
      <c r="A8" s="78" t="s">
        <v>113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1:15" s="8" customFormat="1" ht="39.75" customHeight="1">
      <c r="A9" s="69">
        <v>1</v>
      </c>
      <c r="B9" s="69" t="s">
        <v>115</v>
      </c>
      <c r="C9" s="81" t="s">
        <v>40</v>
      </c>
      <c r="D9" s="131">
        <v>50</v>
      </c>
      <c r="E9" s="81" t="s">
        <v>12</v>
      </c>
      <c r="F9" s="84" t="s">
        <v>114</v>
      </c>
      <c r="G9" s="84" t="s">
        <v>41</v>
      </c>
      <c r="H9" s="108">
        <v>90160</v>
      </c>
      <c r="I9" s="12">
        <v>43902</v>
      </c>
      <c r="J9" s="13">
        <v>4478</v>
      </c>
      <c r="K9" s="38" t="s">
        <v>13</v>
      </c>
      <c r="L9" s="12">
        <v>43920</v>
      </c>
      <c r="M9" s="13">
        <v>4478</v>
      </c>
      <c r="N9" s="12">
        <v>43922</v>
      </c>
      <c r="O9" s="13">
        <v>85682</v>
      </c>
    </row>
    <row r="10" spans="1:15" s="8" customFormat="1" ht="39.75" customHeight="1">
      <c r="A10" s="70"/>
      <c r="B10" s="70"/>
      <c r="C10" s="82"/>
      <c r="D10" s="132"/>
      <c r="E10" s="82"/>
      <c r="F10" s="85"/>
      <c r="G10" s="85"/>
      <c r="H10" s="109"/>
      <c r="I10" s="12">
        <v>43902</v>
      </c>
      <c r="J10" s="13">
        <v>4478</v>
      </c>
      <c r="K10" s="12">
        <v>43920</v>
      </c>
      <c r="L10" s="38" t="s">
        <v>13</v>
      </c>
      <c r="M10" s="38" t="s">
        <v>13</v>
      </c>
      <c r="N10" s="38" t="s">
        <v>13</v>
      </c>
      <c r="O10" s="38" t="s">
        <v>13</v>
      </c>
    </row>
    <row r="11" spans="1:15" s="8" customFormat="1" ht="68.25" customHeight="1">
      <c r="A11" s="71"/>
      <c r="B11" s="70"/>
      <c r="C11" s="83"/>
      <c r="D11" s="133"/>
      <c r="E11" s="83"/>
      <c r="F11" s="86"/>
      <c r="G11" s="86"/>
      <c r="H11" s="110"/>
      <c r="I11" s="12">
        <v>43907</v>
      </c>
      <c r="J11" s="13">
        <v>4478</v>
      </c>
      <c r="K11" s="12">
        <v>43921</v>
      </c>
      <c r="L11" s="38" t="s">
        <v>13</v>
      </c>
      <c r="M11" s="38" t="s">
        <v>13</v>
      </c>
      <c r="N11" s="38" t="s">
        <v>13</v>
      </c>
      <c r="O11" s="38" t="s">
        <v>13</v>
      </c>
    </row>
    <row r="12" spans="1:15" s="8" customFormat="1" ht="35.25" customHeight="1">
      <c r="A12" s="69">
        <v>2</v>
      </c>
      <c r="B12" s="70"/>
      <c r="C12" s="69" t="s">
        <v>44</v>
      </c>
      <c r="D12" s="60">
        <v>38.3</v>
      </c>
      <c r="E12" s="81" t="s">
        <v>12</v>
      </c>
      <c r="F12" s="69" t="s">
        <v>42</v>
      </c>
      <c r="G12" s="84" t="s">
        <v>43</v>
      </c>
      <c r="H12" s="60">
        <v>69230</v>
      </c>
      <c r="I12" s="12">
        <v>43902</v>
      </c>
      <c r="J12" s="13">
        <v>3430</v>
      </c>
      <c r="K12" s="38" t="s">
        <v>13</v>
      </c>
      <c r="L12" s="12">
        <v>43920</v>
      </c>
      <c r="M12" s="13">
        <v>3430</v>
      </c>
      <c r="N12" s="12">
        <v>43922</v>
      </c>
      <c r="O12" s="13">
        <v>65800</v>
      </c>
    </row>
    <row r="13" spans="1:15" s="8" customFormat="1" ht="35.25" customHeight="1">
      <c r="A13" s="70"/>
      <c r="B13" s="70"/>
      <c r="C13" s="70"/>
      <c r="D13" s="61"/>
      <c r="E13" s="82"/>
      <c r="F13" s="70"/>
      <c r="G13" s="85"/>
      <c r="H13" s="61"/>
      <c r="I13" s="12">
        <v>43902</v>
      </c>
      <c r="J13" s="13">
        <v>3430</v>
      </c>
      <c r="K13" s="12">
        <v>43920</v>
      </c>
      <c r="L13" s="38" t="s">
        <v>13</v>
      </c>
      <c r="M13" s="37" t="s">
        <v>13</v>
      </c>
      <c r="N13" s="38" t="s">
        <v>13</v>
      </c>
      <c r="O13" s="38" t="s">
        <v>13</v>
      </c>
    </row>
    <row r="14" spans="1:15" s="8" customFormat="1" ht="35.25" customHeight="1">
      <c r="A14" s="71"/>
      <c r="B14" s="70"/>
      <c r="C14" s="71"/>
      <c r="D14" s="62"/>
      <c r="E14" s="83"/>
      <c r="F14" s="71"/>
      <c r="G14" s="86"/>
      <c r="H14" s="62"/>
      <c r="I14" s="12">
        <v>43907</v>
      </c>
      <c r="J14" s="13">
        <v>3430</v>
      </c>
      <c r="K14" s="12">
        <v>43921</v>
      </c>
      <c r="L14" s="38" t="s">
        <v>13</v>
      </c>
      <c r="M14" s="51" t="s">
        <v>13</v>
      </c>
      <c r="N14" s="38" t="s">
        <v>13</v>
      </c>
      <c r="O14" s="38" t="s">
        <v>13</v>
      </c>
    </row>
    <row r="15" spans="1:15" s="8" customFormat="1" ht="60.75" customHeight="1">
      <c r="A15" s="69">
        <v>3</v>
      </c>
      <c r="B15" s="70"/>
      <c r="C15" s="69" t="s">
        <v>45</v>
      </c>
      <c r="D15" s="60">
        <v>68.3</v>
      </c>
      <c r="E15" s="81" t="s">
        <v>12</v>
      </c>
      <c r="F15" s="69" t="s">
        <v>46</v>
      </c>
      <c r="G15" s="69" t="s">
        <v>47</v>
      </c>
      <c r="H15" s="60">
        <v>154560</v>
      </c>
      <c r="I15" s="12">
        <v>43903</v>
      </c>
      <c r="J15" s="13">
        <v>7675</v>
      </c>
      <c r="K15" s="38" t="s">
        <v>13</v>
      </c>
      <c r="L15" s="12">
        <v>43920</v>
      </c>
      <c r="M15" s="13">
        <v>7675</v>
      </c>
      <c r="N15" s="12">
        <v>43922</v>
      </c>
      <c r="O15" s="13">
        <v>146885</v>
      </c>
    </row>
    <row r="16" spans="1:15" s="8" customFormat="1" ht="84" customHeight="1">
      <c r="A16" s="70"/>
      <c r="B16" s="70"/>
      <c r="C16" s="70"/>
      <c r="D16" s="62"/>
      <c r="E16" s="82"/>
      <c r="F16" s="70"/>
      <c r="G16" s="70"/>
      <c r="H16" s="61"/>
      <c r="I16" s="12">
        <v>43903</v>
      </c>
      <c r="J16" s="13">
        <v>7675</v>
      </c>
      <c r="K16" s="12">
        <v>43920</v>
      </c>
      <c r="L16" s="38" t="s">
        <v>13</v>
      </c>
      <c r="M16" s="51" t="s">
        <v>13</v>
      </c>
      <c r="N16" s="38" t="s">
        <v>13</v>
      </c>
      <c r="O16" s="38" t="s">
        <v>13</v>
      </c>
    </row>
    <row r="17" spans="1:15" s="8" customFormat="1" ht="53.25" customHeight="1">
      <c r="A17" s="69">
        <v>4</v>
      </c>
      <c r="B17" s="70"/>
      <c r="C17" s="69" t="s">
        <v>134</v>
      </c>
      <c r="D17" s="66">
        <v>13</v>
      </c>
      <c r="E17" s="81" t="s">
        <v>12</v>
      </c>
      <c r="F17" s="69" t="s">
        <v>48</v>
      </c>
      <c r="G17" s="69" t="s">
        <v>49</v>
      </c>
      <c r="H17" s="60">
        <v>10465</v>
      </c>
      <c r="I17" s="12">
        <v>43901</v>
      </c>
      <c r="J17" s="13">
        <v>513</v>
      </c>
      <c r="K17" s="38" t="s">
        <v>13</v>
      </c>
      <c r="L17" s="12">
        <v>43920</v>
      </c>
      <c r="M17" s="13">
        <v>513</v>
      </c>
      <c r="N17" s="12">
        <v>43922</v>
      </c>
      <c r="O17" s="13">
        <v>9952</v>
      </c>
    </row>
    <row r="18" spans="1:15" s="8" customFormat="1" ht="53.25" customHeight="1">
      <c r="A18" s="71"/>
      <c r="B18" s="70"/>
      <c r="C18" s="71"/>
      <c r="D18" s="68"/>
      <c r="E18" s="82"/>
      <c r="F18" s="71"/>
      <c r="G18" s="70"/>
      <c r="H18" s="62"/>
      <c r="I18" s="12">
        <v>43901</v>
      </c>
      <c r="J18" s="13">
        <v>513</v>
      </c>
      <c r="K18" s="12">
        <v>43920</v>
      </c>
      <c r="L18" s="38" t="s">
        <v>13</v>
      </c>
      <c r="M18" s="38" t="s">
        <v>13</v>
      </c>
      <c r="N18" s="38" t="s">
        <v>13</v>
      </c>
      <c r="O18" s="38" t="s">
        <v>13</v>
      </c>
    </row>
    <row r="19" spans="1:15" s="8" customFormat="1" ht="66.75" customHeight="1">
      <c r="A19" s="69">
        <v>5</v>
      </c>
      <c r="B19" s="70"/>
      <c r="C19" s="69" t="s">
        <v>135</v>
      </c>
      <c r="D19" s="66">
        <v>62.4</v>
      </c>
      <c r="E19" s="81" t="s">
        <v>12</v>
      </c>
      <c r="F19" s="69" t="s">
        <v>50</v>
      </c>
      <c r="G19" s="69" t="s">
        <v>51</v>
      </c>
      <c r="H19" s="60">
        <v>85330</v>
      </c>
      <c r="I19" s="12">
        <v>43901</v>
      </c>
      <c r="J19" s="13">
        <v>3570</v>
      </c>
      <c r="K19" s="38" t="s">
        <v>13</v>
      </c>
      <c r="L19" s="12">
        <v>43920</v>
      </c>
      <c r="M19" s="13">
        <v>3570</v>
      </c>
      <c r="N19" s="12">
        <v>43922</v>
      </c>
      <c r="O19" s="13">
        <v>81760</v>
      </c>
    </row>
    <row r="20" spans="1:15" s="8" customFormat="1" ht="66.75" customHeight="1">
      <c r="A20" s="71"/>
      <c r="B20" s="70"/>
      <c r="C20" s="71"/>
      <c r="D20" s="68"/>
      <c r="E20" s="82"/>
      <c r="F20" s="71"/>
      <c r="G20" s="70"/>
      <c r="H20" s="62"/>
      <c r="I20" s="12">
        <v>43906</v>
      </c>
      <c r="J20" s="13">
        <v>3570</v>
      </c>
      <c r="K20" s="12">
        <v>43920</v>
      </c>
      <c r="L20" s="38" t="s">
        <v>13</v>
      </c>
      <c r="M20" s="38" t="s">
        <v>13</v>
      </c>
      <c r="N20" s="38" t="s">
        <v>13</v>
      </c>
      <c r="O20" s="38" t="s">
        <v>13</v>
      </c>
    </row>
    <row r="21" spans="1:15" s="8" customFormat="1" ht="51" customHeight="1">
      <c r="A21" s="75">
        <v>6</v>
      </c>
      <c r="B21" s="70"/>
      <c r="C21" s="75" t="s">
        <v>136</v>
      </c>
      <c r="D21" s="66">
        <v>102.3</v>
      </c>
      <c r="E21" s="81" t="s">
        <v>12</v>
      </c>
      <c r="F21" s="75" t="s">
        <v>52</v>
      </c>
      <c r="G21" s="69" t="s">
        <v>53</v>
      </c>
      <c r="H21" s="76">
        <v>120750</v>
      </c>
      <c r="I21" s="12">
        <v>43903</v>
      </c>
      <c r="J21" s="13">
        <v>5977</v>
      </c>
      <c r="K21" s="38" t="s">
        <v>13</v>
      </c>
      <c r="L21" s="12">
        <v>43920</v>
      </c>
      <c r="M21" s="13">
        <v>5977</v>
      </c>
      <c r="N21" s="12">
        <v>43922</v>
      </c>
      <c r="O21" s="13">
        <v>114773</v>
      </c>
    </row>
    <row r="22" spans="1:15" s="8" customFormat="1" ht="55.5" customHeight="1">
      <c r="A22" s="75"/>
      <c r="B22" s="70"/>
      <c r="C22" s="75"/>
      <c r="D22" s="67"/>
      <c r="E22" s="82"/>
      <c r="F22" s="75"/>
      <c r="G22" s="70"/>
      <c r="H22" s="76"/>
      <c r="I22" s="12">
        <v>43903</v>
      </c>
      <c r="J22" s="13">
        <v>5977</v>
      </c>
      <c r="K22" s="12">
        <v>43920</v>
      </c>
      <c r="L22" s="38" t="s">
        <v>13</v>
      </c>
      <c r="M22" s="38" t="s">
        <v>13</v>
      </c>
      <c r="N22" s="38" t="s">
        <v>13</v>
      </c>
      <c r="O22" s="38" t="s">
        <v>13</v>
      </c>
    </row>
    <row r="23" spans="1:15" s="8" customFormat="1" ht="60.75" customHeight="1">
      <c r="A23" s="69">
        <v>7</v>
      </c>
      <c r="B23" s="70"/>
      <c r="C23" s="69" t="s">
        <v>137</v>
      </c>
      <c r="D23" s="66">
        <v>110.8</v>
      </c>
      <c r="E23" s="81" t="s">
        <v>12</v>
      </c>
      <c r="F23" s="69" t="s">
        <v>54</v>
      </c>
      <c r="G23" s="69" t="s">
        <v>55</v>
      </c>
      <c r="H23" s="60">
        <v>217672</v>
      </c>
      <c r="I23" s="18">
        <v>43908</v>
      </c>
      <c r="J23" s="16">
        <v>10876</v>
      </c>
      <c r="K23" s="38" t="s">
        <v>13</v>
      </c>
      <c r="L23" s="12">
        <v>43920</v>
      </c>
      <c r="M23" s="50">
        <v>10876</v>
      </c>
      <c r="N23" s="12">
        <v>43923</v>
      </c>
      <c r="O23" s="13">
        <v>206796</v>
      </c>
    </row>
    <row r="24" spans="1:15" s="8" customFormat="1" ht="45" customHeight="1">
      <c r="A24" s="71"/>
      <c r="B24" s="70"/>
      <c r="C24" s="71"/>
      <c r="D24" s="68"/>
      <c r="E24" s="82"/>
      <c r="F24" s="71"/>
      <c r="G24" s="70"/>
      <c r="H24" s="62"/>
      <c r="I24" s="36">
        <v>43908</v>
      </c>
      <c r="J24" s="50">
        <v>10876</v>
      </c>
      <c r="K24" s="12">
        <v>43920</v>
      </c>
      <c r="L24" s="38" t="s">
        <v>13</v>
      </c>
      <c r="M24" s="38" t="s">
        <v>13</v>
      </c>
      <c r="N24" s="38" t="s">
        <v>13</v>
      </c>
      <c r="O24" s="38" t="s">
        <v>13</v>
      </c>
    </row>
    <row r="25" spans="1:15" s="8" customFormat="1" ht="61.5" customHeight="1">
      <c r="A25" s="69">
        <v>8</v>
      </c>
      <c r="B25" s="70"/>
      <c r="C25" s="72" t="s">
        <v>138</v>
      </c>
      <c r="D25" s="66">
        <v>16.7</v>
      </c>
      <c r="E25" s="81" t="s">
        <v>12</v>
      </c>
      <c r="F25" s="69" t="s">
        <v>56</v>
      </c>
      <c r="G25" s="69" t="s">
        <v>57</v>
      </c>
      <c r="H25" s="60">
        <v>13685</v>
      </c>
      <c r="I25" s="18">
        <v>43905</v>
      </c>
      <c r="J25" s="16">
        <v>659</v>
      </c>
      <c r="K25" s="38" t="s">
        <v>13</v>
      </c>
      <c r="L25" s="12">
        <v>43920</v>
      </c>
      <c r="M25" s="50">
        <v>659</v>
      </c>
      <c r="N25" s="12">
        <v>43923</v>
      </c>
      <c r="O25" s="13">
        <v>13026</v>
      </c>
    </row>
    <row r="26" spans="1:15" s="8" customFormat="1" ht="61.5" customHeight="1">
      <c r="A26" s="71"/>
      <c r="B26" s="70"/>
      <c r="C26" s="74"/>
      <c r="D26" s="68"/>
      <c r="E26" s="82"/>
      <c r="F26" s="71"/>
      <c r="G26" s="70"/>
      <c r="H26" s="62"/>
      <c r="I26" s="36">
        <v>43905</v>
      </c>
      <c r="J26" s="50">
        <v>659</v>
      </c>
      <c r="K26" s="12">
        <v>43920</v>
      </c>
      <c r="L26" s="38" t="s">
        <v>13</v>
      </c>
      <c r="M26" s="38" t="s">
        <v>13</v>
      </c>
      <c r="N26" s="38" t="s">
        <v>13</v>
      </c>
      <c r="O26" s="38" t="s">
        <v>13</v>
      </c>
    </row>
    <row r="27" spans="1:15" s="8" customFormat="1" ht="54" customHeight="1">
      <c r="A27" s="69">
        <v>9</v>
      </c>
      <c r="B27" s="70"/>
      <c r="C27" s="72" t="s">
        <v>139</v>
      </c>
      <c r="D27" s="66">
        <v>116</v>
      </c>
      <c r="E27" s="81" t="s">
        <v>12</v>
      </c>
      <c r="F27" s="69" t="s">
        <v>58</v>
      </c>
      <c r="G27" s="69" t="s">
        <v>59</v>
      </c>
      <c r="H27" s="60">
        <v>109480</v>
      </c>
      <c r="I27" s="36">
        <v>43907</v>
      </c>
      <c r="J27" s="16">
        <v>5422</v>
      </c>
      <c r="K27" s="38" t="s">
        <v>13</v>
      </c>
      <c r="L27" s="12">
        <v>43920</v>
      </c>
      <c r="M27" s="50">
        <v>5422</v>
      </c>
      <c r="N27" s="12">
        <v>43924</v>
      </c>
      <c r="O27" s="13">
        <v>104058</v>
      </c>
    </row>
    <row r="28" spans="1:15" s="8" customFormat="1" ht="84.75" customHeight="1">
      <c r="A28" s="71"/>
      <c r="B28" s="70"/>
      <c r="C28" s="74"/>
      <c r="D28" s="68"/>
      <c r="E28" s="82"/>
      <c r="F28" s="71"/>
      <c r="G28" s="70"/>
      <c r="H28" s="62"/>
      <c r="I28" s="36">
        <v>43907</v>
      </c>
      <c r="J28" s="50">
        <v>5422</v>
      </c>
      <c r="K28" s="12">
        <v>43920</v>
      </c>
      <c r="L28" s="38" t="s">
        <v>13</v>
      </c>
      <c r="M28" s="38" t="s">
        <v>13</v>
      </c>
      <c r="N28" s="38" t="s">
        <v>13</v>
      </c>
      <c r="O28" s="38" t="s">
        <v>13</v>
      </c>
    </row>
    <row r="29" spans="1:15" s="8" customFormat="1" ht="51.75" customHeight="1">
      <c r="A29" s="69">
        <v>10</v>
      </c>
      <c r="B29" s="70"/>
      <c r="C29" s="72" t="s">
        <v>60</v>
      </c>
      <c r="D29" s="66">
        <v>8.5</v>
      </c>
      <c r="E29" s="81" t="s">
        <v>12</v>
      </c>
      <c r="F29" s="69" t="s">
        <v>61</v>
      </c>
      <c r="G29" s="69" t="s">
        <v>62</v>
      </c>
      <c r="H29" s="60">
        <v>7245</v>
      </c>
      <c r="I29" s="36">
        <v>43907</v>
      </c>
      <c r="J29" s="35">
        <v>335</v>
      </c>
      <c r="K29" s="38" t="s">
        <v>13</v>
      </c>
      <c r="L29" s="12">
        <v>43920</v>
      </c>
      <c r="M29" s="50">
        <v>335</v>
      </c>
      <c r="N29" s="12">
        <v>43923</v>
      </c>
      <c r="O29" s="13">
        <v>6910</v>
      </c>
    </row>
    <row r="30" spans="1:15" s="8" customFormat="1" ht="47.25" customHeight="1">
      <c r="A30" s="71"/>
      <c r="B30" s="70"/>
      <c r="C30" s="74"/>
      <c r="D30" s="68"/>
      <c r="E30" s="82"/>
      <c r="F30" s="71"/>
      <c r="G30" s="70"/>
      <c r="H30" s="62"/>
      <c r="I30" s="36">
        <v>43907</v>
      </c>
      <c r="J30" s="35">
        <v>335</v>
      </c>
      <c r="K30" s="12">
        <v>43920</v>
      </c>
      <c r="L30" s="38" t="s">
        <v>13</v>
      </c>
      <c r="M30" s="38" t="s">
        <v>13</v>
      </c>
      <c r="N30" s="38" t="s">
        <v>13</v>
      </c>
      <c r="O30" s="38" t="s">
        <v>13</v>
      </c>
    </row>
    <row r="31" spans="1:15" s="8" customFormat="1" ht="60" customHeight="1">
      <c r="A31" s="69">
        <v>11</v>
      </c>
      <c r="B31" s="70"/>
      <c r="C31" s="72" t="s">
        <v>68</v>
      </c>
      <c r="D31" s="66">
        <v>16.1</v>
      </c>
      <c r="E31" s="81" t="s">
        <v>12</v>
      </c>
      <c r="F31" s="69" t="s">
        <v>63</v>
      </c>
      <c r="G31" s="69" t="s">
        <v>64</v>
      </c>
      <c r="H31" s="60">
        <v>15295</v>
      </c>
      <c r="I31" s="36">
        <v>43908</v>
      </c>
      <c r="J31" s="47">
        <v>741</v>
      </c>
      <c r="K31" s="38" t="s">
        <v>13</v>
      </c>
      <c r="L31" s="12">
        <v>43920</v>
      </c>
      <c r="M31" s="50">
        <v>741</v>
      </c>
      <c r="N31" s="38" t="s">
        <v>13</v>
      </c>
      <c r="O31" s="38" t="s">
        <v>13</v>
      </c>
    </row>
    <row r="32" spans="1:15" s="8" customFormat="1" ht="60" customHeight="1">
      <c r="A32" s="71"/>
      <c r="B32" s="71"/>
      <c r="C32" s="74"/>
      <c r="D32" s="68"/>
      <c r="E32" s="82"/>
      <c r="F32" s="71"/>
      <c r="G32" s="71"/>
      <c r="H32" s="62"/>
      <c r="I32" s="36">
        <v>43908</v>
      </c>
      <c r="J32" s="47">
        <v>741</v>
      </c>
      <c r="K32" s="12">
        <v>43920</v>
      </c>
      <c r="L32" s="38" t="s">
        <v>13</v>
      </c>
      <c r="M32" s="38" t="s">
        <v>13</v>
      </c>
      <c r="N32" s="38" t="s">
        <v>13</v>
      </c>
      <c r="O32" s="38" t="s">
        <v>13</v>
      </c>
    </row>
    <row r="33" spans="1:15" s="8" customFormat="1" ht="45.75" customHeight="1">
      <c r="A33" s="69">
        <v>12</v>
      </c>
      <c r="B33" s="69"/>
      <c r="C33" s="72" t="s">
        <v>65</v>
      </c>
      <c r="D33" s="66">
        <v>326.2</v>
      </c>
      <c r="E33" s="81" t="s">
        <v>12</v>
      </c>
      <c r="F33" s="69" t="s">
        <v>66</v>
      </c>
      <c r="G33" s="69" t="s">
        <v>67</v>
      </c>
      <c r="H33" s="60">
        <v>244881</v>
      </c>
      <c r="I33" s="36">
        <v>44061</v>
      </c>
      <c r="J33" s="50">
        <v>12080</v>
      </c>
      <c r="K33" s="38" t="s">
        <v>13</v>
      </c>
      <c r="L33" s="12">
        <v>44082</v>
      </c>
      <c r="M33" s="50">
        <v>12080</v>
      </c>
      <c r="N33" s="12">
        <v>44088</v>
      </c>
      <c r="O33" s="38">
        <v>232801</v>
      </c>
    </row>
    <row r="34" spans="1:15" s="8" customFormat="1" ht="45.75" customHeight="1">
      <c r="A34" s="71"/>
      <c r="B34" s="71"/>
      <c r="C34" s="74"/>
      <c r="D34" s="68"/>
      <c r="E34" s="82"/>
      <c r="F34" s="71"/>
      <c r="G34" s="71"/>
      <c r="H34" s="62"/>
      <c r="I34" s="36">
        <v>44064</v>
      </c>
      <c r="J34" s="50">
        <v>12080</v>
      </c>
      <c r="K34" s="12">
        <v>44081</v>
      </c>
      <c r="L34" s="38" t="s">
        <v>13</v>
      </c>
      <c r="M34" s="38" t="s">
        <v>13</v>
      </c>
      <c r="N34" s="38" t="s">
        <v>13</v>
      </c>
      <c r="O34" s="38" t="s">
        <v>13</v>
      </c>
    </row>
    <row r="35" spans="1:15" s="8" customFormat="1" ht="13.5">
      <c r="A35" s="136" t="s">
        <v>17</v>
      </c>
      <c r="B35" s="137"/>
      <c r="C35" s="137"/>
      <c r="D35" s="137"/>
      <c r="E35" s="137"/>
      <c r="F35" s="137"/>
      <c r="G35" s="138"/>
      <c r="H35" s="19">
        <f>SUM(H9:H34)</f>
        <v>1138753</v>
      </c>
      <c r="I35" s="19"/>
      <c r="J35" s="19">
        <f aca="true" t="shared" si="0" ref="J35:O35">SUM(J9:J34)</f>
        <v>119420</v>
      </c>
      <c r="K35" s="19"/>
      <c r="L35" s="19"/>
      <c r="M35" s="19">
        <f t="shared" si="0"/>
        <v>55756</v>
      </c>
      <c r="N35" s="19"/>
      <c r="O35" s="19">
        <f t="shared" si="0"/>
        <v>1068443</v>
      </c>
    </row>
    <row r="36" spans="1:15" s="8" customFormat="1" ht="15" customHeight="1">
      <c r="A36" s="11">
        <v>1</v>
      </c>
      <c r="B36" s="139" t="s">
        <v>142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8">
        <v>43851</v>
      </c>
      <c r="O36" s="17">
        <v>805</v>
      </c>
    </row>
    <row r="37" spans="1:15" s="8" customFormat="1" ht="15" customHeight="1">
      <c r="A37" s="15">
        <f>A36+1</f>
        <v>2</v>
      </c>
      <c r="B37" s="139" t="s">
        <v>143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36">
        <v>43853</v>
      </c>
      <c r="O37" s="17">
        <v>3220</v>
      </c>
    </row>
    <row r="38" spans="1:15" s="8" customFormat="1" ht="15" customHeight="1">
      <c r="A38" s="48">
        <f>A37+1</f>
        <v>3</v>
      </c>
      <c r="B38" s="139" t="s">
        <v>144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8">
        <v>43989</v>
      </c>
      <c r="O38" s="17">
        <v>80.5</v>
      </c>
    </row>
    <row r="39" spans="1:15" s="8" customFormat="1" ht="15" customHeight="1">
      <c r="A39" s="48">
        <f>A38+1</f>
        <v>4</v>
      </c>
      <c r="B39" s="139" t="s">
        <v>140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8">
        <v>44070</v>
      </c>
      <c r="O39" s="17">
        <v>80.5</v>
      </c>
    </row>
    <row r="40" spans="1:15" s="8" customFormat="1" ht="15" customHeight="1">
      <c r="A40" s="48">
        <f>A39+1</f>
        <v>5</v>
      </c>
      <c r="B40" s="139" t="s">
        <v>141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1"/>
      <c r="N40" s="18">
        <v>44175</v>
      </c>
      <c r="O40" s="17">
        <v>2415</v>
      </c>
    </row>
    <row r="41" spans="1:15" s="8" customFormat="1" ht="13.5">
      <c r="A41" s="136" t="s">
        <v>14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20"/>
      <c r="O41" s="19">
        <f>SUM(O36:O40)</f>
        <v>6601</v>
      </c>
    </row>
    <row r="42" spans="1:15" s="8" customFormat="1" ht="13.5">
      <c r="A42" s="98" t="s">
        <v>116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21"/>
      <c r="O42" s="22">
        <f>O35+O41+M35</f>
        <v>1130800</v>
      </c>
    </row>
    <row r="43" spans="1:15" s="8" customFormat="1" ht="13.5">
      <c r="A43" s="78" t="s">
        <v>27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</row>
    <row r="44" spans="1:16" s="26" customFormat="1" ht="59.25" customHeight="1">
      <c r="A44" s="81">
        <v>1</v>
      </c>
      <c r="B44" s="87" t="s">
        <v>117</v>
      </c>
      <c r="C44" s="87" t="s">
        <v>145</v>
      </c>
      <c r="D44" s="87">
        <v>118.1</v>
      </c>
      <c r="E44" s="87" t="s">
        <v>20</v>
      </c>
      <c r="F44" s="87" t="s">
        <v>130</v>
      </c>
      <c r="G44" s="87" t="s">
        <v>69</v>
      </c>
      <c r="H44" s="134">
        <v>188250</v>
      </c>
      <c r="I44" s="42">
        <v>43901</v>
      </c>
      <c r="J44" s="56">
        <v>15000</v>
      </c>
      <c r="K44" s="42" t="s">
        <v>70</v>
      </c>
      <c r="L44" s="56" t="s">
        <v>70</v>
      </c>
      <c r="M44" s="56">
        <v>15000</v>
      </c>
      <c r="N44" s="42">
        <v>43923</v>
      </c>
      <c r="O44" s="49">
        <v>173250</v>
      </c>
      <c r="P44" s="25"/>
    </row>
    <row r="45" spans="1:16" s="26" customFormat="1" ht="64.5" customHeight="1">
      <c r="A45" s="82"/>
      <c r="B45" s="111"/>
      <c r="C45" s="88"/>
      <c r="D45" s="88"/>
      <c r="E45" s="88"/>
      <c r="F45" s="88"/>
      <c r="G45" s="88"/>
      <c r="H45" s="135"/>
      <c r="I45" s="42">
        <v>43901</v>
      </c>
      <c r="J45" s="56">
        <v>15000</v>
      </c>
      <c r="K45" s="42">
        <v>43915</v>
      </c>
      <c r="L45" s="42">
        <v>43920</v>
      </c>
      <c r="M45" s="42" t="s">
        <v>70</v>
      </c>
      <c r="N45" s="56" t="s">
        <v>70</v>
      </c>
      <c r="O45" s="56" t="s">
        <v>70</v>
      </c>
      <c r="P45" s="25"/>
    </row>
    <row r="46" spans="1:16" s="26" customFormat="1" ht="44.25" customHeight="1">
      <c r="A46" s="81">
        <f>A44+1</f>
        <v>2</v>
      </c>
      <c r="B46" s="87" t="s">
        <v>118</v>
      </c>
      <c r="C46" s="87" t="s">
        <v>71</v>
      </c>
      <c r="D46" s="69">
        <v>58</v>
      </c>
      <c r="E46" s="69" t="s">
        <v>20</v>
      </c>
      <c r="F46" s="69" t="s">
        <v>24</v>
      </c>
      <c r="G46" s="142" t="s">
        <v>69</v>
      </c>
      <c r="H46" s="60">
        <v>422625</v>
      </c>
      <c r="I46" s="24">
        <v>43880</v>
      </c>
      <c r="J46" s="57">
        <v>60375</v>
      </c>
      <c r="K46" s="42" t="s">
        <v>70</v>
      </c>
      <c r="L46" s="42" t="s">
        <v>70</v>
      </c>
      <c r="M46" s="54">
        <v>60375</v>
      </c>
      <c r="N46" s="12">
        <v>43920</v>
      </c>
      <c r="O46" s="13">
        <v>362250</v>
      </c>
      <c r="P46" s="25"/>
    </row>
    <row r="47" spans="1:16" s="26" customFormat="1" ht="44.25" customHeight="1">
      <c r="A47" s="82"/>
      <c r="B47" s="88"/>
      <c r="C47" s="88"/>
      <c r="D47" s="71"/>
      <c r="E47" s="71"/>
      <c r="F47" s="71"/>
      <c r="G47" s="143"/>
      <c r="H47" s="62"/>
      <c r="I47" s="24">
        <v>43881</v>
      </c>
      <c r="J47" s="57">
        <v>60375</v>
      </c>
      <c r="K47" s="24">
        <v>43914</v>
      </c>
      <c r="L47" s="12">
        <v>43920</v>
      </c>
      <c r="M47" s="42" t="s">
        <v>70</v>
      </c>
      <c r="N47" s="42" t="s">
        <v>70</v>
      </c>
      <c r="O47" s="42" t="s">
        <v>70</v>
      </c>
      <c r="P47" s="25"/>
    </row>
    <row r="48" spans="1:16" s="26" customFormat="1" ht="36.75" customHeight="1">
      <c r="A48" s="81">
        <f>A46+1</f>
        <v>3</v>
      </c>
      <c r="B48" s="87" t="s">
        <v>119</v>
      </c>
      <c r="C48" s="87" t="s">
        <v>75</v>
      </c>
      <c r="D48" s="69">
        <v>64.2</v>
      </c>
      <c r="E48" s="69" t="s">
        <v>20</v>
      </c>
      <c r="F48" s="69" t="s">
        <v>72</v>
      </c>
      <c r="G48" s="142" t="s">
        <v>73</v>
      </c>
      <c r="H48" s="60">
        <v>58250</v>
      </c>
      <c r="I48" s="24">
        <v>44021</v>
      </c>
      <c r="J48" s="57">
        <v>4000</v>
      </c>
      <c r="K48" s="42" t="s">
        <v>70</v>
      </c>
      <c r="L48" s="42" t="s">
        <v>70</v>
      </c>
      <c r="M48" s="54">
        <v>4000</v>
      </c>
      <c r="N48" s="12">
        <v>44064</v>
      </c>
      <c r="O48" s="13">
        <v>54250</v>
      </c>
      <c r="P48" s="25"/>
    </row>
    <row r="49" spans="1:16" s="26" customFormat="1" ht="48" customHeight="1">
      <c r="A49" s="82"/>
      <c r="B49" s="88"/>
      <c r="C49" s="88"/>
      <c r="D49" s="71"/>
      <c r="E49" s="71"/>
      <c r="F49" s="71"/>
      <c r="G49" s="143"/>
      <c r="H49" s="62"/>
      <c r="I49" s="24" t="s">
        <v>74</v>
      </c>
      <c r="J49" s="57">
        <v>4000</v>
      </c>
      <c r="K49" s="24">
        <v>44034</v>
      </c>
      <c r="L49" s="12">
        <v>44039</v>
      </c>
      <c r="M49" s="42" t="s">
        <v>70</v>
      </c>
      <c r="N49" s="42" t="s">
        <v>70</v>
      </c>
      <c r="O49" s="42" t="s">
        <v>70</v>
      </c>
      <c r="P49" s="25"/>
    </row>
    <row r="50" spans="1:16" s="26" customFormat="1" ht="191.25" customHeight="1">
      <c r="A50" s="81">
        <f>A48+1</f>
        <v>4</v>
      </c>
      <c r="B50" s="87" t="s">
        <v>118</v>
      </c>
      <c r="C50" s="87" t="s">
        <v>131</v>
      </c>
      <c r="D50" s="69">
        <v>1319</v>
      </c>
      <c r="E50" s="69" t="s">
        <v>15</v>
      </c>
      <c r="F50" s="69" t="s">
        <v>120</v>
      </c>
      <c r="G50" s="142" t="s">
        <v>76</v>
      </c>
      <c r="H50" s="60">
        <v>355000</v>
      </c>
      <c r="I50" s="24">
        <v>44025</v>
      </c>
      <c r="J50" s="57">
        <v>35000</v>
      </c>
      <c r="K50" s="42" t="s">
        <v>70</v>
      </c>
      <c r="L50" s="42" t="s">
        <v>70</v>
      </c>
      <c r="M50" s="54">
        <v>35000</v>
      </c>
      <c r="N50" s="12">
        <v>44057</v>
      </c>
      <c r="O50" s="13">
        <v>320000</v>
      </c>
      <c r="P50" s="25"/>
    </row>
    <row r="51" spans="1:16" s="26" customFormat="1" ht="191.25" customHeight="1">
      <c r="A51" s="82"/>
      <c r="B51" s="88"/>
      <c r="C51" s="88"/>
      <c r="D51" s="71"/>
      <c r="E51" s="71"/>
      <c r="F51" s="71"/>
      <c r="G51" s="143"/>
      <c r="H51" s="62"/>
      <c r="I51" s="24">
        <v>44025</v>
      </c>
      <c r="J51" s="57">
        <v>35000</v>
      </c>
      <c r="K51" s="57" t="s">
        <v>77</v>
      </c>
      <c r="L51" s="54" t="s">
        <v>78</v>
      </c>
      <c r="M51" s="42" t="s">
        <v>70</v>
      </c>
      <c r="N51" s="42" t="s">
        <v>70</v>
      </c>
      <c r="O51" s="42" t="s">
        <v>70</v>
      </c>
      <c r="P51" s="25"/>
    </row>
    <row r="52" spans="1:16" s="26" customFormat="1" ht="54.75" customHeight="1">
      <c r="A52" s="81">
        <f>A50+1</f>
        <v>5</v>
      </c>
      <c r="B52" s="87" t="s">
        <v>121</v>
      </c>
      <c r="C52" s="87" t="s">
        <v>81</v>
      </c>
      <c r="D52" s="69">
        <v>87.7</v>
      </c>
      <c r="E52" s="69" t="s">
        <v>20</v>
      </c>
      <c r="F52" s="69" t="s">
        <v>132</v>
      </c>
      <c r="G52" s="142" t="s">
        <v>79</v>
      </c>
      <c r="H52" s="60">
        <v>390000</v>
      </c>
      <c r="I52" s="24">
        <v>44056</v>
      </c>
      <c r="J52" s="57">
        <v>18750</v>
      </c>
      <c r="K52" s="57" t="s">
        <v>80</v>
      </c>
      <c r="L52" s="42" t="s">
        <v>70</v>
      </c>
      <c r="M52" s="54">
        <v>18750</v>
      </c>
      <c r="N52" s="12">
        <v>44095</v>
      </c>
      <c r="O52" s="13">
        <v>371250</v>
      </c>
      <c r="P52" s="25"/>
    </row>
    <row r="53" spans="1:16" s="26" customFormat="1" ht="59.25" customHeight="1">
      <c r="A53" s="82"/>
      <c r="B53" s="88"/>
      <c r="C53" s="88"/>
      <c r="D53" s="71"/>
      <c r="E53" s="71"/>
      <c r="F53" s="71"/>
      <c r="G53" s="143"/>
      <c r="H53" s="62"/>
      <c r="I53" s="24">
        <v>44060</v>
      </c>
      <c r="J53" s="57">
        <v>18750</v>
      </c>
      <c r="K53" s="42" t="s">
        <v>70</v>
      </c>
      <c r="L53" s="12">
        <v>44084</v>
      </c>
      <c r="M53" s="42" t="s">
        <v>70</v>
      </c>
      <c r="N53" s="42" t="s">
        <v>70</v>
      </c>
      <c r="O53" s="42" t="s">
        <v>70</v>
      </c>
      <c r="P53" s="25"/>
    </row>
    <row r="54" spans="1:16" s="26" customFormat="1" ht="45" customHeight="1">
      <c r="A54" s="81">
        <f>A52+1</f>
        <v>6</v>
      </c>
      <c r="B54" s="87" t="s">
        <v>118</v>
      </c>
      <c r="C54" s="87" t="s">
        <v>84</v>
      </c>
      <c r="D54" s="69">
        <v>245.5</v>
      </c>
      <c r="E54" s="69" t="s">
        <v>20</v>
      </c>
      <c r="F54" s="69" t="s">
        <v>82</v>
      </c>
      <c r="G54" s="142" t="s">
        <v>83</v>
      </c>
      <c r="H54" s="60">
        <v>355520</v>
      </c>
      <c r="I54" s="24">
        <v>44057</v>
      </c>
      <c r="J54" s="57">
        <v>17600</v>
      </c>
      <c r="K54" s="42" t="s">
        <v>70</v>
      </c>
      <c r="L54" s="42" t="s">
        <v>70</v>
      </c>
      <c r="M54" s="54">
        <v>17600</v>
      </c>
      <c r="N54" s="12">
        <v>44090</v>
      </c>
      <c r="O54" s="13">
        <v>337920</v>
      </c>
      <c r="P54" s="25"/>
    </row>
    <row r="55" spans="1:16" s="26" customFormat="1" ht="45" customHeight="1">
      <c r="A55" s="82"/>
      <c r="B55" s="88"/>
      <c r="C55" s="88"/>
      <c r="D55" s="71"/>
      <c r="E55" s="71"/>
      <c r="F55" s="71"/>
      <c r="G55" s="143"/>
      <c r="H55" s="62"/>
      <c r="I55" s="24">
        <v>44057</v>
      </c>
      <c r="J55" s="57">
        <v>17600</v>
      </c>
      <c r="K55" s="42">
        <v>44070</v>
      </c>
      <c r="L55" s="54" t="s">
        <v>88</v>
      </c>
      <c r="M55" s="42" t="s">
        <v>70</v>
      </c>
      <c r="N55" s="42" t="s">
        <v>70</v>
      </c>
      <c r="O55" s="42" t="s">
        <v>70</v>
      </c>
      <c r="P55" s="25"/>
    </row>
    <row r="56" spans="1:16" s="26" customFormat="1" ht="32.25" customHeight="1">
      <c r="A56" s="81">
        <f>A54+1</f>
        <v>7</v>
      </c>
      <c r="B56" s="87" t="s">
        <v>122</v>
      </c>
      <c r="C56" s="151" t="s">
        <v>85</v>
      </c>
      <c r="D56" s="69">
        <v>517.9</v>
      </c>
      <c r="E56" s="69" t="s">
        <v>20</v>
      </c>
      <c r="F56" s="69" t="s">
        <v>86</v>
      </c>
      <c r="G56" s="142" t="s">
        <v>87</v>
      </c>
      <c r="H56" s="60">
        <v>84500</v>
      </c>
      <c r="I56" s="24">
        <v>44159</v>
      </c>
      <c r="J56" s="57">
        <v>16000</v>
      </c>
      <c r="K56" s="42" t="s">
        <v>70</v>
      </c>
      <c r="L56" s="42" t="s">
        <v>70</v>
      </c>
      <c r="M56" s="54">
        <v>16000</v>
      </c>
      <c r="N56" s="12">
        <v>44187</v>
      </c>
      <c r="O56" s="13">
        <v>68500</v>
      </c>
      <c r="P56" s="25"/>
    </row>
    <row r="57" spans="1:16" s="26" customFormat="1" ht="108" customHeight="1">
      <c r="A57" s="82"/>
      <c r="B57" s="88"/>
      <c r="C57" s="152"/>
      <c r="D57" s="71"/>
      <c r="E57" s="71"/>
      <c r="F57" s="71"/>
      <c r="G57" s="143"/>
      <c r="H57" s="62"/>
      <c r="I57" s="24">
        <v>44159</v>
      </c>
      <c r="J57" s="57">
        <v>16000</v>
      </c>
      <c r="K57" s="55" t="s">
        <v>89</v>
      </c>
      <c r="L57" s="42">
        <v>44186</v>
      </c>
      <c r="M57" s="42" t="s">
        <v>70</v>
      </c>
      <c r="N57" s="42" t="s">
        <v>70</v>
      </c>
      <c r="O57" s="42" t="s">
        <v>70</v>
      </c>
      <c r="P57" s="25"/>
    </row>
    <row r="58" spans="1:16" s="29" customFormat="1" ht="13.5">
      <c r="A58" s="93" t="s">
        <v>17</v>
      </c>
      <c r="B58" s="94"/>
      <c r="C58" s="94"/>
      <c r="D58" s="94"/>
      <c r="E58" s="94"/>
      <c r="F58" s="94"/>
      <c r="G58" s="94"/>
      <c r="H58" s="14">
        <f>SUM(H44:H57)</f>
        <v>1854145</v>
      </c>
      <c r="I58" s="14"/>
      <c r="J58" s="14">
        <f>SUM(J44:J57)</f>
        <v>333450</v>
      </c>
      <c r="K58" s="14"/>
      <c r="L58" s="14"/>
      <c r="M58" s="14">
        <f>SUM(M44:M57)</f>
        <v>166725</v>
      </c>
      <c r="N58" s="14"/>
      <c r="O58" s="14">
        <f>SUM(O44:O57)</f>
        <v>1687420</v>
      </c>
      <c r="P58" s="28"/>
    </row>
    <row r="59" spans="1:15" s="8" customFormat="1" ht="21" customHeight="1">
      <c r="A59" s="98" t="s">
        <v>28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21"/>
      <c r="O59" s="22">
        <f>O58+M58</f>
        <v>1854145</v>
      </c>
    </row>
    <row r="60" spans="1:15" s="8" customFormat="1" ht="19.5" customHeight="1">
      <c r="A60" s="78" t="s">
        <v>29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80"/>
    </row>
    <row r="61" spans="1:15" s="8" customFormat="1" ht="64.5" customHeight="1">
      <c r="A61" s="69">
        <v>1</v>
      </c>
      <c r="B61" s="87" t="s">
        <v>146</v>
      </c>
      <c r="C61" s="87" t="s">
        <v>147</v>
      </c>
      <c r="D61" s="91">
        <v>132.8</v>
      </c>
      <c r="E61" s="87" t="s">
        <v>20</v>
      </c>
      <c r="F61" s="87" t="s">
        <v>148</v>
      </c>
      <c r="G61" s="87" t="s">
        <v>23</v>
      </c>
      <c r="H61" s="89">
        <v>33691.7</v>
      </c>
      <c r="I61" s="42">
        <v>43805</v>
      </c>
      <c r="J61" s="49">
        <v>3220</v>
      </c>
      <c r="K61" s="8" t="s">
        <v>13</v>
      </c>
      <c r="L61" s="43">
        <v>43859</v>
      </c>
      <c r="M61" s="44">
        <v>3220</v>
      </c>
      <c r="N61" s="43">
        <v>43829</v>
      </c>
      <c r="O61" s="45">
        <v>30471.7</v>
      </c>
    </row>
    <row r="62" spans="1:15" s="8" customFormat="1" ht="87" customHeight="1">
      <c r="A62" s="71"/>
      <c r="B62" s="88"/>
      <c r="C62" s="88"/>
      <c r="D62" s="92"/>
      <c r="E62" s="88"/>
      <c r="F62" s="88"/>
      <c r="G62" s="88"/>
      <c r="H62" s="90"/>
      <c r="I62" s="42">
        <v>43817</v>
      </c>
      <c r="J62" s="49">
        <v>3220</v>
      </c>
      <c r="K62" s="42">
        <v>43829</v>
      </c>
      <c r="L62" s="12" t="s">
        <v>13</v>
      </c>
      <c r="M62" s="12" t="s">
        <v>13</v>
      </c>
      <c r="N62" s="12" t="s">
        <v>13</v>
      </c>
      <c r="O62" s="12" t="s">
        <v>13</v>
      </c>
    </row>
    <row r="63" spans="1:16" s="29" customFormat="1" ht="21.75" customHeight="1">
      <c r="A63" s="93" t="s">
        <v>17</v>
      </c>
      <c r="B63" s="94"/>
      <c r="C63" s="94"/>
      <c r="D63" s="94"/>
      <c r="E63" s="94"/>
      <c r="F63" s="94"/>
      <c r="G63" s="94"/>
      <c r="H63" s="14">
        <f>SUM(H61:H62)</f>
        <v>33691.7</v>
      </c>
      <c r="I63" s="14"/>
      <c r="J63" s="14">
        <f>SUM(J61:J62)</f>
        <v>6440</v>
      </c>
      <c r="K63" s="14"/>
      <c r="L63" s="14"/>
      <c r="M63" s="14">
        <f>SUM(M61:M62)</f>
        <v>3220</v>
      </c>
      <c r="N63" s="14"/>
      <c r="O63" s="14">
        <f>SUM(O61:O62)</f>
        <v>30471.7</v>
      </c>
      <c r="P63" s="28"/>
    </row>
    <row r="64" spans="1:15" s="8" customFormat="1" ht="20.25" customHeight="1">
      <c r="A64" s="98" t="s">
        <v>30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21"/>
      <c r="O64" s="22">
        <f>M63</f>
        <v>3220</v>
      </c>
    </row>
    <row r="65" spans="1:15" s="8" customFormat="1" ht="21" customHeight="1">
      <c r="A65" s="78" t="s">
        <v>31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0"/>
    </row>
    <row r="66" spans="1:15" s="8" customFormat="1" ht="117" customHeight="1">
      <c r="A66" s="39">
        <v>1</v>
      </c>
      <c r="B66" s="59" t="s">
        <v>123</v>
      </c>
      <c r="C66" s="53" t="s">
        <v>90</v>
      </c>
      <c r="D66" s="40">
        <v>234</v>
      </c>
      <c r="E66" s="41" t="s">
        <v>16</v>
      </c>
      <c r="F66" s="53" t="s">
        <v>91</v>
      </c>
      <c r="G66" s="53" t="s">
        <v>92</v>
      </c>
      <c r="H66" s="40">
        <v>325000</v>
      </c>
      <c r="I66" s="12">
        <v>43878</v>
      </c>
      <c r="J66" s="13">
        <v>32500</v>
      </c>
      <c r="K66" s="12" t="s">
        <v>13</v>
      </c>
      <c r="L66" s="12">
        <v>43987</v>
      </c>
      <c r="M66" s="13">
        <v>32500</v>
      </c>
      <c r="N66" s="12">
        <v>43924</v>
      </c>
      <c r="O66" s="13">
        <v>292500</v>
      </c>
    </row>
    <row r="67" spans="1:16" s="29" customFormat="1" ht="13.5">
      <c r="A67" s="93" t="s">
        <v>17</v>
      </c>
      <c r="B67" s="94"/>
      <c r="C67" s="94"/>
      <c r="D67" s="94"/>
      <c r="E67" s="94"/>
      <c r="F67" s="94"/>
      <c r="G67" s="94"/>
      <c r="H67" s="14">
        <f>SUM(H66:H66)</f>
        <v>325000</v>
      </c>
      <c r="I67" s="14"/>
      <c r="J67" s="14">
        <f>SUM(J66:J66)</f>
        <v>32500</v>
      </c>
      <c r="K67" s="14"/>
      <c r="L67" s="14"/>
      <c r="M67" s="14">
        <f>SUM(M66:M66)</f>
        <v>32500</v>
      </c>
      <c r="N67" s="14"/>
      <c r="O67" s="14">
        <f>SUM(O66:O66)</f>
        <v>292500</v>
      </c>
      <c r="P67" s="28"/>
    </row>
    <row r="68" spans="1:15" s="8" customFormat="1" ht="25.5" customHeight="1">
      <c r="A68" s="98" t="s">
        <v>32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21"/>
      <c r="O68" s="22">
        <f>O67+M67</f>
        <v>325000</v>
      </c>
    </row>
    <row r="69" spans="1:15" s="5" customFormat="1" ht="21" customHeight="1">
      <c r="A69" s="78" t="s">
        <v>33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80"/>
    </row>
    <row r="70" spans="1:15" s="8" customFormat="1" ht="25.5" customHeight="1">
      <c r="A70" s="69">
        <v>1</v>
      </c>
      <c r="B70" s="69" t="s">
        <v>124</v>
      </c>
      <c r="C70" s="69" t="s">
        <v>93</v>
      </c>
      <c r="D70" s="60">
        <v>110.4</v>
      </c>
      <c r="E70" s="69" t="s">
        <v>18</v>
      </c>
      <c r="F70" s="87" t="s">
        <v>94</v>
      </c>
      <c r="G70" s="69" t="s">
        <v>95</v>
      </c>
      <c r="H70" s="60">
        <v>18500</v>
      </c>
      <c r="I70" s="12">
        <v>43986</v>
      </c>
      <c r="J70" s="13">
        <v>884</v>
      </c>
      <c r="K70" s="38" t="s">
        <v>13</v>
      </c>
      <c r="L70" s="12" t="s">
        <v>19</v>
      </c>
      <c r="M70" s="12" t="s">
        <v>19</v>
      </c>
      <c r="N70" s="12">
        <v>44002</v>
      </c>
      <c r="O70" s="13">
        <v>10000</v>
      </c>
    </row>
    <row r="71" spans="1:15" s="8" customFormat="1" ht="25.5" customHeight="1">
      <c r="A71" s="70"/>
      <c r="B71" s="70"/>
      <c r="C71" s="70"/>
      <c r="D71" s="61"/>
      <c r="E71" s="70"/>
      <c r="F71" s="111"/>
      <c r="G71" s="70"/>
      <c r="H71" s="61"/>
      <c r="I71" s="12">
        <v>43986</v>
      </c>
      <c r="J71" s="13">
        <v>884</v>
      </c>
      <c r="K71" s="38" t="s">
        <v>13</v>
      </c>
      <c r="L71" s="12">
        <v>44012</v>
      </c>
      <c r="M71" s="13">
        <v>884</v>
      </c>
      <c r="N71" s="12">
        <v>44004</v>
      </c>
      <c r="O71" s="13">
        <v>6732</v>
      </c>
    </row>
    <row r="72" spans="1:15" s="8" customFormat="1" ht="47.25" customHeight="1">
      <c r="A72" s="71"/>
      <c r="B72" s="71"/>
      <c r="C72" s="71"/>
      <c r="D72" s="62"/>
      <c r="E72" s="71"/>
      <c r="F72" s="88"/>
      <c r="G72" s="71"/>
      <c r="H72" s="62"/>
      <c r="I72" s="101"/>
      <c r="J72" s="102"/>
      <c r="K72" s="102"/>
      <c r="L72" s="102"/>
      <c r="M72" s="103"/>
      <c r="N72" s="12">
        <v>44012</v>
      </c>
      <c r="O72" s="13">
        <v>884</v>
      </c>
    </row>
    <row r="73" spans="1:15" s="8" customFormat="1" ht="63" customHeight="1">
      <c r="A73" s="69">
        <v>2</v>
      </c>
      <c r="B73" s="69" t="s">
        <v>125</v>
      </c>
      <c r="C73" s="69" t="s">
        <v>149</v>
      </c>
      <c r="D73" s="60">
        <v>527.5</v>
      </c>
      <c r="E73" s="69" t="s">
        <v>18</v>
      </c>
      <c r="F73" s="87" t="s">
        <v>126</v>
      </c>
      <c r="G73" s="69" t="s">
        <v>96</v>
      </c>
      <c r="H73" s="60">
        <v>239100</v>
      </c>
      <c r="I73" s="12">
        <v>44179</v>
      </c>
      <c r="J73" s="13">
        <v>11950</v>
      </c>
      <c r="K73" s="12" t="s">
        <v>19</v>
      </c>
      <c r="L73" s="12">
        <v>44194</v>
      </c>
      <c r="M73" s="13">
        <v>11950</v>
      </c>
      <c r="N73" s="12">
        <v>44187</v>
      </c>
      <c r="O73" s="13">
        <v>227150</v>
      </c>
    </row>
    <row r="74" spans="1:15" s="8" customFormat="1" ht="72" customHeight="1">
      <c r="A74" s="71"/>
      <c r="B74" s="71"/>
      <c r="C74" s="71"/>
      <c r="D74" s="62"/>
      <c r="E74" s="71"/>
      <c r="F74" s="88"/>
      <c r="G74" s="71"/>
      <c r="H74" s="62"/>
      <c r="I74" s="12">
        <v>44179</v>
      </c>
      <c r="J74" s="13">
        <v>11950</v>
      </c>
      <c r="K74" s="12">
        <v>44190</v>
      </c>
      <c r="L74" s="12" t="s">
        <v>19</v>
      </c>
      <c r="M74" s="12" t="s">
        <v>19</v>
      </c>
      <c r="N74" s="12" t="s">
        <v>19</v>
      </c>
      <c r="O74" s="12" t="s">
        <v>19</v>
      </c>
    </row>
    <row r="75" spans="1:15" s="5" customFormat="1" ht="27" customHeight="1">
      <c r="A75" s="93" t="s">
        <v>17</v>
      </c>
      <c r="B75" s="94"/>
      <c r="C75" s="94"/>
      <c r="D75" s="94"/>
      <c r="E75" s="94"/>
      <c r="F75" s="94"/>
      <c r="G75" s="107"/>
      <c r="H75" s="27">
        <f>SUM(H70:H74)</f>
        <v>257600</v>
      </c>
      <c r="I75" s="30"/>
      <c r="J75" s="27">
        <f>SUM(J70:J74)</f>
        <v>25668</v>
      </c>
      <c r="K75" s="46"/>
      <c r="L75" s="30"/>
      <c r="M75" s="27">
        <f>SUM(M70:M74)</f>
        <v>12834</v>
      </c>
      <c r="N75" s="30"/>
      <c r="O75" s="27">
        <f>SUM(O70:O74)</f>
        <v>244766</v>
      </c>
    </row>
    <row r="76" spans="1:15" ht="47.25" customHeight="1">
      <c r="A76" s="146" t="s">
        <v>34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8"/>
      <c r="N76" s="31"/>
      <c r="O76" s="32">
        <f>O75+M75</f>
        <v>257600</v>
      </c>
    </row>
    <row r="77" spans="1:15" s="8" customFormat="1" ht="24.75" customHeight="1">
      <c r="A77" s="95" t="s">
        <v>35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7"/>
    </row>
    <row r="78" spans="1:15" s="8" customFormat="1" ht="44.25" customHeight="1">
      <c r="A78" s="69">
        <v>1</v>
      </c>
      <c r="B78" s="104" t="s">
        <v>127</v>
      </c>
      <c r="C78" s="69" t="s">
        <v>97</v>
      </c>
      <c r="D78" s="60">
        <v>466.9</v>
      </c>
      <c r="E78" s="72" t="s">
        <v>15</v>
      </c>
      <c r="F78" s="69" t="s">
        <v>128</v>
      </c>
      <c r="G78" s="69" t="s">
        <v>98</v>
      </c>
      <c r="H78" s="60">
        <v>647500</v>
      </c>
      <c r="I78" s="12">
        <v>44013</v>
      </c>
      <c r="J78" s="13">
        <v>90000</v>
      </c>
      <c r="K78" s="12" t="s">
        <v>13</v>
      </c>
      <c r="L78" s="12">
        <v>44025</v>
      </c>
      <c r="M78" s="13">
        <v>90000</v>
      </c>
      <c r="N78" s="12">
        <v>44027</v>
      </c>
      <c r="O78" s="13">
        <v>557500</v>
      </c>
    </row>
    <row r="79" spans="1:15" s="8" customFormat="1" ht="45.75" customHeight="1">
      <c r="A79" s="71"/>
      <c r="B79" s="105"/>
      <c r="C79" s="71"/>
      <c r="D79" s="62"/>
      <c r="E79" s="74"/>
      <c r="F79" s="71"/>
      <c r="G79" s="71"/>
      <c r="H79" s="62"/>
      <c r="I79" s="12">
        <v>44014</v>
      </c>
      <c r="J79" s="13">
        <v>90000</v>
      </c>
      <c r="K79" s="12">
        <v>44025</v>
      </c>
      <c r="L79" s="12" t="s">
        <v>13</v>
      </c>
      <c r="M79" s="12" t="s">
        <v>13</v>
      </c>
      <c r="N79" s="12" t="s">
        <v>13</v>
      </c>
      <c r="O79" s="12" t="s">
        <v>13</v>
      </c>
    </row>
    <row r="80" spans="1:15" s="8" customFormat="1" ht="46.5" customHeight="1">
      <c r="A80" s="69">
        <v>2</v>
      </c>
      <c r="B80" s="105"/>
      <c r="C80" s="69" t="s">
        <v>99</v>
      </c>
      <c r="D80" s="60">
        <v>18.8</v>
      </c>
      <c r="E80" s="72" t="s">
        <v>15</v>
      </c>
      <c r="F80" s="69" t="s">
        <v>129</v>
      </c>
      <c r="G80" s="69" t="s">
        <v>100</v>
      </c>
      <c r="H80" s="60">
        <v>123100</v>
      </c>
      <c r="I80" s="12">
        <v>44040</v>
      </c>
      <c r="J80" s="13">
        <v>8000</v>
      </c>
      <c r="K80" s="12" t="s">
        <v>13</v>
      </c>
      <c r="L80" s="12">
        <v>44067</v>
      </c>
      <c r="M80" s="13">
        <v>8000</v>
      </c>
      <c r="N80" s="12">
        <v>44068</v>
      </c>
      <c r="O80" s="13">
        <v>115100</v>
      </c>
    </row>
    <row r="81" spans="1:15" s="8" customFormat="1" ht="36.75" customHeight="1">
      <c r="A81" s="71"/>
      <c r="B81" s="106"/>
      <c r="C81" s="71"/>
      <c r="D81" s="62"/>
      <c r="E81" s="74"/>
      <c r="F81" s="71"/>
      <c r="G81" s="71"/>
      <c r="H81" s="62"/>
      <c r="I81" s="12">
        <v>44053</v>
      </c>
      <c r="J81" s="13">
        <v>8000</v>
      </c>
      <c r="K81" s="12">
        <v>44067</v>
      </c>
      <c r="L81" s="12" t="s">
        <v>13</v>
      </c>
      <c r="M81" s="12" t="s">
        <v>13</v>
      </c>
      <c r="N81" s="12" t="s">
        <v>13</v>
      </c>
      <c r="O81" s="12" t="s">
        <v>13</v>
      </c>
    </row>
    <row r="82" spans="1:15" s="5" customFormat="1" ht="13.5">
      <c r="A82" s="93" t="s">
        <v>17</v>
      </c>
      <c r="B82" s="94"/>
      <c r="C82" s="94"/>
      <c r="D82" s="94"/>
      <c r="E82" s="94"/>
      <c r="F82" s="94"/>
      <c r="G82" s="107"/>
      <c r="H82" s="27">
        <f>SUM(H77:H81)</f>
        <v>770600</v>
      </c>
      <c r="I82" s="30"/>
      <c r="J82" s="27">
        <f>SUM(J77:J81)</f>
        <v>196000</v>
      </c>
      <c r="K82" s="46"/>
      <c r="L82" s="30"/>
      <c r="M82" s="27">
        <f>SUM(M77:M81)</f>
        <v>98000</v>
      </c>
      <c r="N82" s="30"/>
      <c r="O82" s="27">
        <f>SUM(O77:O81)</f>
        <v>672600</v>
      </c>
    </row>
    <row r="83" spans="1:15" s="8" customFormat="1" ht="13.5">
      <c r="A83" s="98" t="s">
        <v>36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21"/>
      <c r="O83" s="22">
        <f>O82+M82</f>
        <v>770600</v>
      </c>
    </row>
    <row r="84" spans="1:15" s="8" customFormat="1" ht="14.25" customHeight="1">
      <c r="A84" s="78" t="s">
        <v>37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80"/>
    </row>
    <row r="85" spans="1:15" s="8" customFormat="1" ht="23.25" customHeight="1">
      <c r="A85" s="69">
        <v>1</v>
      </c>
      <c r="B85" s="69" t="s">
        <v>101</v>
      </c>
      <c r="C85" s="69" t="s">
        <v>103</v>
      </c>
      <c r="D85" s="60">
        <v>228.5</v>
      </c>
      <c r="E85" s="72" t="s">
        <v>15</v>
      </c>
      <c r="F85" s="69" t="s">
        <v>102</v>
      </c>
      <c r="G85" s="69" t="s">
        <v>150</v>
      </c>
      <c r="H85" s="60">
        <v>20000</v>
      </c>
      <c r="I85" s="12">
        <v>43847</v>
      </c>
      <c r="J85" s="13">
        <v>1884.7</v>
      </c>
      <c r="K85" s="12">
        <v>43868</v>
      </c>
      <c r="L85" s="12" t="s">
        <v>13</v>
      </c>
      <c r="M85" s="12" t="s">
        <v>13</v>
      </c>
      <c r="N85" s="63">
        <v>43865</v>
      </c>
      <c r="O85" s="66">
        <v>19515.3</v>
      </c>
    </row>
    <row r="86" spans="1:15" s="8" customFormat="1" ht="23.25" customHeight="1">
      <c r="A86" s="70"/>
      <c r="B86" s="70"/>
      <c r="C86" s="70"/>
      <c r="D86" s="61"/>
      <c r="E86" s="73"/>
      <c r="F86" s="70"/>
      <c r="G86" s="70"/>
      <c r="H86" s="61"/>
      <c r="I86" s="12">
        <v>43847</v>
      </c>
      <c r="J86" s="13">
        <v>1885.7</v>
      </c>
      <c r="K86" s="12">
        <v>43868</v>
      </c>
      <c r="L86" s="12" t="s">
        <v>13</v>
      </c>
      <c r="M86" s="12" t="s">
        <v>13</v>
      </c>
      <c r="N86" s="65"/>
      <c r="O86" s="68"/>
    </row>
    <row r="87" spans="1:15" s="8" customFormat="1" ht="23.25" customHeight="1">
      <c r="A87" s="70"/>
      <c r="B87" s="70"/>
      <c r="C87" s="70"/>
      <c r="D87" s="61"/>
      <c r="E87" s="73"/>
      <c r="F87" s="70"/>
      <c r="G87" s="70"/>
      <c r="H87" s="61"/>
      <c r="I87" s="12">
        <v>43847</v>
      </c>
      <c r="J87" s="13">
        <v>1886.7</v>
      </c>
      <c r="K87" s="12">
        <v>43868</v>
      </c>
      <c r="L87" s="12" t="s">
        <v>13</v>
      </c>
      <c r="M87" s="12" t="s">
        <v>13</v>
      </c>
      <c r="N87" s="63">
        <v>43868</v>
      </c>
      <c r="O87" s="66">
        <v>484.7</v>
      </c>
    </row>
    <row r="88" spans="1:15" s="8" customFormat="1" ht="23.25" customHeight="1">
      <c r="A88" s="71"/>
      <c r="B88" s="71"/>
      <c r="C88" s="71"/>
      <c r="D88" s="62"/>
      <c r="E88" s="74"/>
      <c r="F88" s="71"/>
      <c r="G88" s="71"/>
      <c r="H88" s="62"/>
      <c r="I88" s="12">
        <v>43858</v>
      </c>
      <c r="J88" s="13">
        <v>1887.7</v>
      </c>
      <c r="K88" s="12">
        <v>43868</v>
      </c>
      <c r="L88" s="12" t="s">
        <v>13</v>
      </c>
      <c r="M88" s="12" t="s">
        <v>13</v>
      </c>
      <c r="N88" s="65"/>
      <c r="O88" s="68"/>
    </row>
    <row r="89" spans="1:15" s="8" customFormat="1" ht="26.25" customHeight="1">
      <c r="A89" s="69">
        <v>2</v>
      </c>
      <c r="B89" s="69" t="s">
        <v>101</v>
      </c>
      <c r="C89" s="69" t="s">
        <v>104</v>
      </c>
      <c r="D89" s="60">
        <v>47.1</v>
      </c>
      <c r="E89" s="72" t="s">
        <v>15</v>
      </c>
      <c r="F89" s="69" t="s">
        <v>102</v>
      </c>
      <c r="G89" s="69" t="s">
        <v>151</v>
      </c>
      <c r="H89" s="60">
        <v>18500</v>
      </c>
      <c r="I89" s="12">
        <v>44088</v>
      </c>
      <c r="J89" s="13">
        <v>1840.4</v>
      </c>
      <c r="K89" s="12">
        <v>44095</v>
      </c>
      <c r="L89" s="12" t="s">
        <v>13</v>
      </c>
      <c r="M89" s="12" t="s">
        <v>13</v>
      </c>
      <c r="N89" s="63">
        <v>44096</v>
      </c>
      <c r="O89" s="66">
        <v>18500</v>
      </c>
    </row>
    <row r="90" spans="1:15" s="8" customFormat="1" ht="26.25" customHeight="1">
      <c r="A90" s="70"/>
      <c r="B90" s="70"/>
      <c r="C90" s="70"/>
      <c r="D90" s="61"/>
      <c r="E90" s="73"/>
      <c r="F90" s="70"/>
      <c r="G90" s="70"/>
      <c r="H90" s="61"/>
      <c r="I90" s="12">
        <v>44088</v>
      </c>
      <c r="J90" s="13">
        <v>1841.4</v>
      </c>
      <c r="K90" s="12">
        <v>44095</v>
      </c>
      <c r="L90" s="12" t="s">
        <v>13</v>
      </c>
      <c r="M90" s="12" t="s">
        <v>13</v>
      </c>
      <c r="N90" s="64"/>
      <c r="O90" s="67"/>
    </row>
    <row r="91" spans="1:15" s="8" customFormat="1" ht="26.25" customHeight="1">
      <c r="A91" s="71"/>
      <c r="B91" s="71"/>
      <c r="C91" s="71"/>
      <c r="D91" s="62"/>
      <c r="E91" s="74"/>
      <c r="F91" s="71"/>
      <c r="G91" s="71"/>
      <c r="H91" s="62"/>
      <c r="I91" s="12">
        <v>44085</v>
      </c>
      <c r="J91" s="13">
        <v>1842.4</v>
      </c>
      <c r="K91" s="12">
        <v>44095</v>
      </c>
      <c r="L91" s="12" t="s">
        <v>13</v>
      </c>
      <c r="M91" s="12" t="s">
        <v>13</v>
      </c>
      <c r="N91" s="65"/>
      <c r="O91" s="68"/>
    </row>
    <row r="92" spans="1:15" s="8" customFormat="1" ht="39" customHeight="1">
      <c r="A92" s="75">
        <v>3</v>
      </c>
      <c r="B92" s="75" t="s">
        <v>101</v>
      </c>
      <c r="C92" s="75" t="s">
        <v>105</v>
      </c>
      <c r="D92" s="76">
        <v>62.8</v>
      </c>
      <c r="E92" s="77" t="s">
        <v>15</v>
      </c>
      <c r="F92" s="75" t="s">
        <v>106</v>
      </c>
      <c r="G92" s="75" t="s">
        <v>152</v>
      </c>
      <c r="H92" s="76">
        <v>26500</v>
      </c>
      <c r="I92" s="58">
        <v>44088</v>
      </c>
      <c r="J92" s="13">
        <v>2639.2</v>
      </c>
      <c r="K92" s="12">
        <v>44095</v>
      </c>
      <c r="L92" s="12" t="s">
        <v>13</v>
      </c>
      <c r="M92" s="12" t="s">
        <v>13</v>
      </c>
      <c r="N92" s="63">
        <v>44097</v>
      </c>
      <c r="O92" s="66">
        <v>26500</v>
      </c>
    </row>
    <row r="93" spans="1:15" s="8" customFormat="1" ht="39" customHeight="1">
      <c r="A93" s="75"/>
      <c r="B93" s="75"/>
      <c r="C93" s="75"/>
      <c r="D93" s="76"/>
      <c r="E93" s="77"/>
      <c r="F93" s="75"/>
      <c r="G93" s="75"/>
      <c r="H93" s="76"/>
      <c r="I93" s="58">
        <v>44085</v>
      </c>
      <c r="J93" s="13">
        <v>2640.2</v>
      </c>
      <c r="K93" s="12">
        <v>44095</v>
      </c>
      <c r="L93" s="12" t="s">
        <v>13</v>
      </c>
      <c r="M93" s="12" t="s">
        <v>13</v>
      </c>
      <c r="N93" s="65"/>
      <c r="O93" s="68"/>
    </row>
    <row r="94" spans="1:15" s="8" customFormat="1" ht="26.25" customHeight="1">
      <c r="A94" s="69">
        <v>4</v>
      </c>
      <c r="B94" s="69" t="s">
        <v>101</v>
      </c>
      <c r="C94" s="69" t="s">
        <v>107</v>
      </c>
      <c r="D94" s="60">
        <v>49.6</v>
      </c>
      <c r="E94" s="72" t="s">
        <v>15</v>
      </c>
      <c r="F94" s="69" t="s">
        <v>109</v>
      </c>
      <c r="G94" s="69" t="s">
        <v>153</v>
      </c>
      <c r="H94" s="60">
        <v>20000</v>
      </c>
      <c r="I94" s="12">
        <v>44088</v>
      </c>
      <c r="J94" s="13">
        <v>1992</v>
      </c>
      <c r="K94" s="12">
        <v>44095</v>
      </c>
      <c r="L94" s="12" t="s">
        <v>13</v>
      </c>
      <c r="M94" s="12" t="s">
        <v>13</v>
      </c>
      <c r="N94" s="63">
        <v>44096</v>
      </c>
      <c r="O94" s="66">
        <v>20000</v>
      </c>
    </row>
    <row r="95" spans="1:15" s="8" customFormat="1" ht="26.25" customHeight="1">
      <c r="A95" s="70"/>
      <c r="B95" s="70"/>
      <c r="C95" s="70"/>
      <c r="D95" s="61"/>
      <c r="E95" s="73"/>
      <c r="F95" s="70"/>
      <c r="G95" s="70"/>
      <c r="H95" s="61"/>
      <c r="I95" s="12">
        <v>44088</v>
      </c>
      <c r="J95" s="13">
        <v>1993</v>
      </c>
      <c r="K95" s="12">
        <v>44095</v>
      </c>
      <c r="L95" s="12" t="s">
        <v>13</v>
      </c>
      <c r="M95" s="12" t="s">
        <v>13</v>
      </c>
      <c r="N95" s="64"/>
      <c r="O95" s="67"/>
    </row>
    <row r="96" spans="1:15" s="8" customFormat="1" ht="26.25" customHeight="1">
      <c r="A96" s="71"/>
      <c r="B96" s="71"/>
      <c r="C96" s="71"/>
      <c r="D96" s="62"/>
      <c r="E96" s="74"/>
      <c r="F96" s="71"/>
      <c r="G96" s="71"/>
      <c r="H96" s="62"/>
      <c r="I96" s="12">
        <v>44085</v>
      </c>
      <c r="J96" s="13">
        <v>1992</v>
      </c>
      <c r="K96" s="12">
        <v>44095</v>
      </c>
      <c r="L96" s="12" t="s">
        <v>13</v>
      </c>
      <c r="M96" s="12" t="s">
        <v>13</v>
      </c>
      <c r="N96" s="65"/>
      <c r="O96" s="68"/>
    </row>
    <row r="97" spans="1:15" s="8" customFormat="1" ht="26.25" customHeight="1">
      <c r="A97" s="69">
        <v>5</v>
      </c>
      <c r="B97" s="69" t="s">
        <v>101</v>
      </c>
      <c r="C97" s="69" t="s">
        <v>108</v>
      </c>
      <c r="D97" s="60">
        <v>113.1</v>
      </c>
      <c r="E97" s="72" t="s">
        <v>15</v>
      </c>
      <c r="F97" s="69" t="s">
        <v>109</v>
      </c>
      <c r="G97" s="69" t="s">
        <v>154</v>
      </c>
      <c r="H97" s="60">
        <v>44600</v>
      </c>
      <c r="I97" s="12">
        <v>44088</v>
      </c>
      <c r="J97" s="13">
        <v>4449.2</v>
      </c>
      <c r="K97" s="12">
        <v>44095</v>
      </c>
      <c r="L97" s="12" t="s">
        <v>13</v>
      </c>
      <c r="M97" s="12" t="s">
        <v>13</v>
      </c>
      <c r="N97" s="63">
        <v>44096</v>
      </c>
      <c r="O97" s="66">
        <v>44600</v>
      </c>
    </row>
    <row r="98" spans="1:15" s="8" customFormat="1" ht="26.25" customHeight="1">
      <c r="A98" s="70"/>
      <c r="B98" s="70"/>
      <c r="C98" s="70"/>
      <c r="D98" s="61"/>
      <c r="E98" s="73"/>
      <c r="F98" s="70"/>
      <c r="G98" s="70"/>
      <c r="H98" s="61"/>
      <c r="I98" s="12">
        <v>44088</v>
      </c>
      <c r="J98" s="13">
        <v>4449.2</v>
      </c>
      <c r="K98" s="12">
        <v>44095</v>
      </c>
      <c r="L98" s="12" t="s">
        <v>13</v>
      </c>
      <c r="M98" s="12" t="s">
        <v>13</v>
      </c>
      <c r="N98" s="64"/>
      <c r="O98" s="67"/>
    </row>
    <row r="99" spans="1:15" s="8" customFormat="1" ht="26.25" customHeight="1">
      <c r="A99" s="71"/>
      <c r="B99" s="71"/>
      <c r="C99" s="71"/>
      <c r="D99" s="62"/>
      <c r="E99" s="74"/>
      <c r="F99" s="71"/>
      <c r="G99" s="71"/>
      <c r="H99" s="62"/>
      <c r="I99" s="12">
        <v>44085</v>
      </c>
      <c r="J99" s="13">
        <v>4449.2</v>
      </c>
      <c r="K99" s="12">
        <v>44095</v>
      </c>
      <c r="L99" s="12" t="s">
        <v>13</v>
      </c>
      <c r="M99" s="12" t="s">
        <v>13</v>
      </c>
      <c r="N99" s="65"/>
      <c r="O99" s="68"/>
    </row>
    <row r="100" spans="1:15" s="8" customFormat="1" ht="14.25" thickBot="1">
      <c r="A100" s="98" t="s">
        <v>38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100"/>
      <c r="N100" s="21"/>
      <c r="O100" s="22">
        <f>SUM(O85:O99)</f>
        <v>129600</v>
      </c>
    </row>
    <row r="101" spans="1:15" ht="30" customHeight="1" thickBot="1">
      <c r="A101" s="149" t="s">
        <v>22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33">
        <f>O42+O59+O64+O68+O76+O83+O100</f>
        <v>4470965</v>
      </c>
    </row>
    <row r="102" spans="1:15" ht="14.25" thickBot="1">
      <c r="A102" s="144" t="s">
        <v>21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34">
        <f>O101-O41</f>
        <v>4464364</v>
      </c>
    </row>
  </sheetData>
  <sheetProtection/>
  <mergeCells count="279">
    <mergeCell ref="H56:H57"/>
    <mergeCell ref="A54:A55"/>
    <mergeCell ref="B54:B55"/>
    <mergeCell ref="C54:C55"/>
    <mergeCell ref="D54:D55"/>
    <mergeCell ref="E54:E55"/>
    <mergeCell ref="F54:F55"/>
    <mergeCell ref="G54:G55"/>
    <mergeCell ref="H54:H55"/>
    <mergeCell ref="G52:G53"/>
    <mergeCell ref="A31:A32"/>
    <mergeCell ref="A56:A57"/>
    <mergeCell ref="B56:B57"/>
    <mergeCell ref="C56:C57"/>
    <mergeCell ref="D56:D57"/>
    <mergeCell ref="E56:E57"/>
    <mergeCell ref="F56:F57"/>
    <mergeCell ref="G56:G57"/>
    <mergeCell ref="A52:A53"/>
    <mergeCell ref="B52:B53"/>
    <mergeCell ref="C52:C53"/>
    <mergeCell ref="D52:D53"/>
    <mergeCell ref="E52:E53"/>
    <mergeCell ref="F52:F53"/>
    <mergeCell ref="G31:G32"/>
    <mergeCell ref="G50:G51"/>
    <mergeCell ref="E44:E45"/>
    <mergeCell ref="B38:M38"/>
    <mergeCell ref="H48:H49"/>
    <mergeCell ref="H31:H32"/>
    <mergeCell ref="B9:B32"/>
    <mergeCell ref="A50:A51"/>
    <mergeCell ref="B50:B51"/>
    <mergeCell ref="C50:C51"/>
    <mergeCell ref="D50:D51"/>
    <mergeCell ref="E50:E51"/>
    <mergeCell ref="F50:F51"/>
    <mergeCell ref="F46:F47"/>
    <mergeCell ref="H52:H53"/>
    <mergeCell ref="H46:H47"/>
    <mergeCell ref="A48:A49"/>
    <mergeCell ref="B48:B49"/>
    <mergeCell ref="C48:C49"/>
    <mergeCell ref="D48:D49"/>
    <mergeCell ref="E48:E49"/>
    <mergeCell ref="F48:F49"/>
    <mergeCell ref="G48:G49"/>
    <mergeCell ref="H50:H51"/>
    <mergeCell ref="B44:B45"/>
    <mergeCell ref="A46:A47"/>
    <mergeCell ref="B46:B47"/>
    <mergeCell ref="C46:C47"/>
    <mergeCell ref="D46:D47"/>
    <mergeCell ref="E46:E47"/>
    <mergeCell ref="A102:N102"/>
    <mergeCell ref="A73:A74"/>
    <mergeCell ref="A75:G75"/>
    <mergeCell ref="A76:M76"/>
    <mergeCell ref="A101:N101"/>
    <mergeCell ref="H73:H74"/>
    <mergeCell ref="A100:M100"/>
    <mergeCell ref="A80:A81"/>
    <mergeCell ref="C80:C81"/>
    <mergeCell ref="A97:A99"/>
    <mergeCell ref="A65:O65"/>
    <mergeCell ref="A69:O69"/>
    <mergeCell ref="G73:G74"/>
    <mergeCell ref="F73:F74"/>
    <mergeCell ref="E73:E74"/>
    <mergeCell ref="D80:D81"/>
    <mergeCell ref="E80:E81"/>
    <mergeCell ref="C73:C74"/>
    <mergeCell ref="A68:M68"/>
    <mergeCell ref="A70:A72"/>
    <mergeCell ref="A59:M59"/>
    <mergeCell ref="A60:O60"/>
    <mergeCell ref="A78:A79"/>
    <mergeCell ref="A67:G67"/>
    <mergeCell ref="D73:D74"/>
    <mergeCell ref="G94:G96"/>
    <mergeCell ref="H94:H96"/>
    <mergeCell ref="N94:N96"/>
    <mergeCell ref="O94:O96"/>
    <mergeCell ref="A64:M64"/>
    <mergeCell ref="A58:G58"/>
    <mergeCell ref="B37:M37"/>
    <mergeCell ref="B36:M36"/>
    <mergeCell ref="A43:O43"/>
    <mergeCell ref="A44:A45"/>
    <mergeCell ref="C44:C45"/>
    <mergeCell ref="D44:D45"/>
    <mergeCell ref="G46:G47"/>
    <mergeCell ref="F44:F45"/>
    <mergeCell ref="G44:G45"/>
    <mergeCell ref="A35:G35"/>
    <mergeCell ref="A42:M42"/>
    <mergeCell ref="A41:M41"/>
    <mergeCell ref="B40:M40"/>
    <mergeCell ref="B39:M39"/>
    <mergeCell ref="H29:H30"/>
    <mergeCell ref="C31:C32"/>
    <mergeCell ref="D31:D32"/>
    <mergeCell ref="E31:E32"/>
    <mergeCell ref="F31:F32"/>
    <mergeCell ref="A27:A28"/>
    <mergeCell ref="A29:A30"/>
    <mergeCell ref="A25:A26"/>
    <mergeCell ref="E27:E28"/>
    <mergeCell ref="C29:C30"/>
    <mergeCell ref="D29:D30"/>
    <mergeCell ref="E29:E30"/>
    <mergeCell ref="A23:A24"/>
    <mergeCell ref="H44:H45"/>
    <mergeCell ref="H23:H24"/>
    <mergeCell ref="G23:G24"/>
    <mergeCell ref="H27:H28"/>
    <mergeCell ref="G27:G28"/>
    <mergeCell ref="G25:G26"/>
    <mergeCell ref="F25:F26"/>
    <mergeCell ref="E25:E26"/>
    <mergeCell ref="D25:D26"/>
    <mergeCell ref="F29:F30"/>
    <mergeCell ref="E23:E24"/>
    <mergeCell ref="H25:H26"/>
    <mergeCell ref="G29:G30"/>
    <mergeCell ref="D23:D24"/>
    <mergeCell ref="C23:C24"/>
    <mergeCell ref="C27:C28"/>
    <mergeCell ref="F27:F28"/>
    <mergeCell ref="C25:C26"/>
    <mergeCell ref="D27:D28"/>
    <mergeCell ref="F17:F18"/>
    <mergeCell ref="H21:H22"/>
    <mergeCell ref="G21:G22"/>
    <mergeCell ref="D19:D20"/>
    <mergeCell ref="E17:E18"/>
    <mergeCell ref="D17:D18"/>
    <mergeCell ref="F21:F22"/>
    <mergeCell ref="E21:E22"/>
    <mergeCell ref="D21:D22"/>
    <mergeCell ref="F15:F16"/>
    <mergeCell ref="G15:G16"/>
    <mergeCell ref="H15:H16"/>
    <mergeCell ref="H17:H18"/>
    <mergeCell ref="G17:G18"/>
    <mergeCell ref="A21:A22"/>
    <mergeCell ref="C19:C20"/>
    <mergeCell ref="H19:H20"/>
    <mergeCell ref="G19:G20"/>
    <mergeCell ref="F19:F20"/>
    <mergeCell ref="B33:B34"/>
    <mergeCell ref="A15:A16"/>
    <mergeCell ref="C15:C16"/>
    <mergeCell ref="D15:D16"/>
    <mergeCell ref="E15:E16"/>
    <mergeCell ref="A17:A18"/>
    <mergeCell ref="E19:E20"/>
    <mergeCell ref="A19:A20"/>
    <mergeCell ref="C17:C18"/>
    <mergeCell ref="C21:C22"/>
    <mergeCell ref="A33:A34"/>
    <mergeCell ref="C33:C34"/>
    <mergeCell ref="D33:D34"/>
    <mergeCell ref="E33:E34"/>
    <mergeCell ref="F33:F34"/>
    <mergeCell ref="A9:A11"/>
    <mergeCell ref="F9:F11"/>
    <mergeCell ref="E9:E11"/>
    <mergeCell ref="D9:D11"/>
    <mergeCell ref="F23:F24"/>
    <mergeCell ref="A12:A14"/>
    <mergeCell ref="L1:O1"/>
    <mergeCell ref="A8:O8"/>
    <mergeCell ref="N5:O5"/>
    <mergeCell ref="C4:C6"/>
    <mergeCell ref="D4:D6"/>
    <mergeCell ref="K2:O2"/>
    <mergeCell ref="A3:O3"/>
    <mergeCell ref="A4:A6"/>
    <mergeCell ref="E4:E6"/>
    <mergeCell ref="L4:O4"/>
    <mergeCell ref="L5:M5"/>
    <mergeCell ref="H5:H6"/>
    <mergeCell ref="G5:G6"/>
    <mergeCell ref="K4:K6"/>
    <mergeCell ref="I4:J5"/>
    <mergeCell ref="F70:F72"/>
    <mergeCell ref="E70:E72"/>
    <mergeCell ref="D70:D72"/>
    <mergeCell ref="C70:C72"/>
    <mergeCell ref="B70:B72"/>
    <mergeCell ref="G4:H4"/>
    <mergeCell ref="B4:B6"/>
    <mergeCell ref="F4:F6"/>
    <mergeCell ref="G33:G34"/>
    <mergeCell ref="H33:H34"/>
    <mergeCell ref="B78:B81"/>
    <mergeCell ref="F80:F81"/>
    <mergeCell ref="G80:G81"/>
    <mergeCell ref="H80:H81"/>
    <mergeCell ref="A82:G82"/>
    <mergeCell ref="H9:H11"/>
    <mergeCell ref="G9:G11"/>
    <mergeCell ref="B73:B74"/>
    <mergeCell ref="H70:H72"/>
    <mergeCell ref="G70:G72"/>
    <mergeCell ref="A63:G63"/>
    <mergeCell ref="A77:O77"/>
    <mergeCell ref="A83:M83"/>
    <mergeCell ref="H78:H79"/>
    <mergeCell ref="G78:G79"/>
    <mergeCell ref="F78:F79"/>
    <mergeCell ref="E78:E79"/>
    <mergeCell ref="D78:D79"/>
    <mergeCell ref="C78:C79"/>
    <mergeCell ref="I72:M72"/>
    <mergeCell ref="A61:A62"/>
    <mergeCell ref="B61:B62"/>
    <mergeCell ref="C61:C62"/>
    <mergeCell ref="D61:D62"/>
    <mergeCell ref="E61:E62"/>
    <mergeCell ref="F61:F62"/>
    <mergeCell ref="G89:G91"/>
    <mergeCell ref="H89:H91"/>
    <mergeCell ref="A89:A91"/>
    <mergeCell ref="B89:B91"/>
    <mergeCell ref="C89:C91"/>
    <mergeCell ref="D89:D91"/>
    <mergeCell ref="E89:E91"/>
    <mergeCell ref="F89:F91"/>
    <mergeCell ref="A84:O84"/>
    <mergeCell ref="C9:C11"/>
    <mergeCell ref="H12:H14"/>
    <mergeCell ref="G12:G14"/>
    <mergeCell ref="F12:F14"/>
    <mergeCell ref="E12:E14"/>
    <mergeCell ref="D12:D14"/>
    <mergeCell ref="C12:C14"/>
    <mergeCell ref="G61:G62"/>
    <mergeCell ref="H61:H62"/>
    <mergeCell ref="A85:A88"/>
    <mergeCell ref="B85:B88"/>
    <mergeCell ref="H85:H88"/>
    <mergeCell ref="G85:G88"/>
    <mergeCell ref="F85:F88"/>
    <mergeCell ref="E85:E88"/>
    <mergeCell ref="D85:D88"/>
    <mergeCell ref="C85:C88"/>
    <mergeCell ref="O87:O88"/>
    <mergeCell ref="N87:N88"/>
    <mergeCell ref="O85:O86"/>
    <mergeCell ref="N85:N86"/>
    <mergeCell ref="O89:O91"/>
    <mergeCell ref="N89:N91"/>
    <mergeCell ref="H92:H93"/>
    <mergeCell ref="G92:G93"/>
    <mergeCell ref="F92:F93"/>
    <mergeCell ref="E92:E93"/>
    <mergeCell ref="D92:D93"/>
    <mergeCell ref="C92:C93"/>
    <mergeCell ref="B92:B93"/>
    <mergeCell ref="A92:A93"/>
    <mergeCell ref="O92:O93"/>
    <mergeCell ref="N92:N93"/>
    <mergeCell ref="A94:A96"/>
    <mergeCell ref="B94:B96"/>
    <mergeCell ref="C94:C96"/>
    <mergeCell ref="D94:D96"/>
    <mergeCell ref="E94:E96"/>
    <mergeCell ref="F94:F96"/>
    <mergeCell ref="H97:H99"/>
    <mergeCell ref="N97:N99"/>
    <mergeCell ref="O97:O99"/>
    <mergeCell ref="B97:B99"/>
    <mergeCell ref="C97:C99"/>
    <mergeCell ref="D97:D99"/>
    <mergeCell ref="E97:E99"/>
    <mergeCell ref="F97:F99"/>
    <mergeCell ref="G97:G99"/>
  </mergeCells>
  <printOptions/>
  <pageMargins left="0.3937007874015748" right="0.3937007874015748" top="0.5511811023622047" bottom="0.2362204724409449" header="0.31496062992125984" footer="0"/>
  <pageSetup firstPageNumber="9" useFirstPageNumber="1" horizontalDpi="600" verticalDpi="600" orientation="landscape" paperSize="9" scale="75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Руссу Александра Витальевна</cp:lastModifiedBy>
  <cp:lastPrinted>2021-03-13T07:31:08Z</cp:lastPrinted>
  <dcterms:created xsi:type="dcterms:W3CDTF">1996-10-08T23:32:33Z</dcterms:created>
  <dcterms:modified xsi:type="dcterms:W3CDTF">2021-03-13T07:31:11Z</dcterms:modified>
  <cp:category/>
  <cp:version/>
  <cp:contentType/>
  <cp:contentStatus/>
</cp:coreProperties>
</file>